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7D17F811-51C3-4C63-AA2D-D942ADEC5442}" xr6:coauthVersionLast="47" xr6:coauthVersionMax="47" xr10:uidLastSave="{00000000-0000-0000-0000-000000000000}"/>
  <bookViews>
    <workbookView xWindow="924" yWindow="12852" windowWidth="23256" windowHeight="12456"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<sst xmlns="http://schemas.openxmlformats.org/spreadsheetml/2006/main" count="12746" uniqueCount="7773">
  <si>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</si>
  <si>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</si>
  <si>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</si>
  <si>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</si>
  <si>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</si>
  <si>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</si>
  <si>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</si>
  <si>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</si>
  <si>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</si>
  <si>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</si>
  <si>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</si>
  <si>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</si>
  <si>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</si>
  <si>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</si>
  <si>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</si>
  <si>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</si>
  <si>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</si>
  <si>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</si>
  <si>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</si>
  <si>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</si>
  <si>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</si>
  <si>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</si>
  <si>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</si>
  <si>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</si>
  <si>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</si>
  <si>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</si>
  <si>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</si>
  <si>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</si>
  <si>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</si>
  <si>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</si>
  <si>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</si>
  <si>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</si>
  <si>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</si>
  <si>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</si>
  <si>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</si>
  <si>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</si>
  <si>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</si>
  <si>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</si>
  <si>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</si>
  <si>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</si>
  <si>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</si>
  <si>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</si>
  <si>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</si>
  <si>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</si>
  <si>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</si>
  <si>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</si>
  <si>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</si>
  <si>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</si>
  <si>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</si>
  <si>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</si>
  <si>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</si>
  <si>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</si>
  <si>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</si>
  <si>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</si>
  <si>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</si>
  <si>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</si>
  <si>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</si>
  <si>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</si>
  <si>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</si>
  <si>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</si>
  <si>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</si>
  <si>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</si>
  <si>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</si>
  <si>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</si>
  <si>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</si>
  <si>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</si>
  <si>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</si>
  <si>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</si>
  <si>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</si>
  <si>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</si>
  <si>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</si>
  <si>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</si>
  <si>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</si>
  <si>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</si>
  <si>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</si>
  <si>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</si>
  <si>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</si>
  <si>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</si>
  <si>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</si>
  <si>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</si>
  <si>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</si>
  <si>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</si>
  <si>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</si>
  <si>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</si>
  <si>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</si>
  <si>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</si>
  <si>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</si>
  <si>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</si>
  <si>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</si>
  <si>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</si>
  <si>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</si>
  <si>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</si>
  <si>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</si>
  <si>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</si>
  <si>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</si>
  <si>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</si>
  <si>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</si>
  <si>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</si>
  <si>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</si>
  <si>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</si>
  <si>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</si>
  <si>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</si>
  <si>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</si>
  <si>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</si>
  <si>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</si>
  <si>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</si>
  <si>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</si>
  <si>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</si>
  <si>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</si>
  <si>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</si>
  <si>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</si>
  <si>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</si>
  <si>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</si>
  <si>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</si>
  <si>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</si>
  <si>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</si>
  <si>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</si>
  <si>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</si>
  <si>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</si>
  <si>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</si>
  <si>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</si>
  <si>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</si>
  <si>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</si>
  <si>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</si>
  <si>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</si>
  <si>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</si>
  <si>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</si>
  <si>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</si>
  <si>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</si>
  <si>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</si>
  <si>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</si>
  <si>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</si>
  <si>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</si>
  <si>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</si>
  <si>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</si>
  <si>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</si>
  <si>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</si>
  <si>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</si>
  <si>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</si>
  <si>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</si>
  <si>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</si>
  <si>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</si>
  <si>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</si>
  <si>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</si>
  <si>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</si>
  <si>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</si>
  <si>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</si>
  <si>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</si>
  <si>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</si>
  <si>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</si>
  <si>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</si>
  <si>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</si>
  <si>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</si>
  <si>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</si>
  <si>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</si>
  <si>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</si>
  <si>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</si>
  <si>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</si>
  <si>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</si>
  <si>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</si>
  <si>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</si>
  <si>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</si>
  <si>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</si>
  <si>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</si>
  <si>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</si>
  <si>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</si>
  <si>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</si>
  <si>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</si>
  <si>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</si>
  <si>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</si>
  <si>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</si>
  <si>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</si>
  <si>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</si>
  <si>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</si>
  <si>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</si>
  <si>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</si>
  <si>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</si>
  <si>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</si>
  <si>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</si>
  <si>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</si>
  <si>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</si>
  <si>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</si>
  <si>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</si>
  <si>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</si>
  <si>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</si>
  <si>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</si>
  <si>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</si>
  <si>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</si>
  <si>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</si>
  <si>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</si>
  <si>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</si>
  <si>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</si>
  <si>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</si>
  <si>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</si>
  <si>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</si>
  <si>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</si>
  <si>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</si>
  <si>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</si>
  <si>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</si>
  <si>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</si>
  <si>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</si>
  <si>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</si>
  <si>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</si>
  <si>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</si>
  <si>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</si>
  <si>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</si>
  <si>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</si>
  <si>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</si>
  <si>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</si>
  <si>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</si>
  <si>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</si>
  <si>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</si>
  <si>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</si>
  <si>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</si>
  <si>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</si>
  <si>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</si>
  <si>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</si>
  <si>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</si>
  <si>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</si>
  <si>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</si>
  <si>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</si>
  <si>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</si>
  <si>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</si>
  <si>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</si>
  <si>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</si>
  <si>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</si>
  <si>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</si>
  <si>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</si>
  <si>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</si>
  <si>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</si>
  <si>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</si>
  <si>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</si>
  <si>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</si>
  <si>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</si>
  <si>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</si>
  <si>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</si>
  <si>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</si>
  <si>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</si>
  <si>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</si>
  <si>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</si>
  <si>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</si>
  <si>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</si>
  <si>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</si>
  <si>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</si>
  <si>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</si>
  <si>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</si>
  <si>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</si>
  <si>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</si>
  <si>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</si>
  <si>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</si>
  <si>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</si>
  <si>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</si>
  <si>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</si>
  <si>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</si>
  <si>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</si>
  <si>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</si>
  <si>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</si>
  <si>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</si>
  <si>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</si>
  <si>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</si>
  <si>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</si>
  <si>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</si>
  <si>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</si>
  <si>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</si>
  <si>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</si>
  <si>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</si>
  <si>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</si>
  <si>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</si>
  <si>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</si>
  <si>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</si>
  <si>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</si>
  <si>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</si>
  <si>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</si>
  <si>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</si>
  <si>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</si>
  <si>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</si>
  <si>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</si>
  <si>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</si>
  <si>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</si>
  <si>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</si>
  <si>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</si>
  <si>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</si>
  <si>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</si>
  <si>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</si>
  <si>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</si>
  <si>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</si>
  <si>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</si>
  <si>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</si>
  <si>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</si>
  <si>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</si>
  <si>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</si>
  <si>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</si>
  <si>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</si>
  <si>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</si>
  <si>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</si>
  <si>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</si>
  <si>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</si>
  <si>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</si>
  <si>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</si>
  <si>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</si>
  <si>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</si>
  <si>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</si>
  <si>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</si>
  <si>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</si>
  <si>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</si>
  <si>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</si>
  <si>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</si>
  <si>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</si>
  <si>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</si>
  <si>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</si>
  <si>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</si>
  <si>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</si>
  <si>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</si>
  <si>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</si>
  <si>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</si>
  <si>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</si>
  <si>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</si>
  <si>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</si>
  <si>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</si>
  <si>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</si>
  <si>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</si>
  <si>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</si>
  <si>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</si>
  <si>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</si>
  <si>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</si>
  <si>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</si>
  <si>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</si>
  <si>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</si>
  <si>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</si>
  <si>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</si>
  <si>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</si>
  <si>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</si>
  <si>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</si>
  <si>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</si>
  <si>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</si>
  <si>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</si>
  <si>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</si>
  <si>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</si>
  <si>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</si>
  <si>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</si>
  <si>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</si>
  <si>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</si>
  <si>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</si>
  <si>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</si>
  <si>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</si>
  <si>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</si>
  <si>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</si>
  <si>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</si>
  <si>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</si>
  <si>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</si>
  <si>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</si>
  <si>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</si>
  <si>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</si>
  <si>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</si>
  <si>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</si>
  <si>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</si>
  <si>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</si>
  <si>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</si>
  <si>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</si>
  <si>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</si>
  <si>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</si>
  <si>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</si>
  <si>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</si>
  <si>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</si>
  <si>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</si>
  <si>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</si>
  <si>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</si>
  <si>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</si>
  <si>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</si>
  <si>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</si>
  <si>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</si>
  <si>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</si>
  <si>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</si>
  <si>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</si>
  <si>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</si>
  <si>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</si>
  <si>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</si>
  <si>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</si>
  <si>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</si>
  <si>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</si>
  <si>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</si>
  <si>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</si>
  <si>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</si>
  <si>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</si>
  <si>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</si>
  <si>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</si>
  <si>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</si>
  <si>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</si>
  <si>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</si>
  <si>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</si>
  <si>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</si>
  <si>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</si>
  <si>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</si>
  <si>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</si>
  <si>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</si>
  <si>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</si>
  <si>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</si>
  <si>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</si>
  <si>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</si>
  <si>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</si>
  <si>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</si>
  <si>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</si>
  <si>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</si>
  <si>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</si>
  <si>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</si>
  <si>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</si>
  <si>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</si>
  <si>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</si>
  <si>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</si>
  <si>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</si>
  <si>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</si>
  <si>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</si>
  <si>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</si>
  <si>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</si>
  <si>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</si>
  <si>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</si>
  <si>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</si>
  <si>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</si>
  <si>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</si>
  <si>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</si>
  <si>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</si>
  <si>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</si>
  <si>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</si>
  <si>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</si>
  <si>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</si>
  <si>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</si>
  <si>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</si>
  <si>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</si>
  <si>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</si>
  <si>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</si>
  <si>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</si>
  <si>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</si>
  <si>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</si>
  <si>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</si>
  <si>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</si>
  <si>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</si>
  <si>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</si>
  <si>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</si>
  <si>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</si>
  <si>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</si>
  <si>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</si>
  <si>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</si>
  <si>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</si>
  <si>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</si>
  <si>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</si>
  <si>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</si>
  <si>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</si>
  <si>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</si>
  <si>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</si>
  <si>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</si>
  <si>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</si>
  <si>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</si>
  <si>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</si>
  <si>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</si>
  <si>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</si>
  <si>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</si>
  <si>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</si>
  <si>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</si>
  <si>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</si>
  <si>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</si>
  <si>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</si>
  <si>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</si>
  <si>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</si>
  <si>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</si>
  <si>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</si>
  <si>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</si>
  <si>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</si>
  <si>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</si>
  <si>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</si>
  <si>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</si>
  <si>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</si>
  <si>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</si>
  <si>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</si>
  <si>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</si>
  <si>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</si>
  <si>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</si>
  <si>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</si>
  <si>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</si>
  <si>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</si>
  <si>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</si>
  <si>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</si>
  <si>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</si>
  <si>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</si>
  <si>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</si>
  <si>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</si>
  <si>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</si>
  <si>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</si>
  <si>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</si>
  <si>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</si>
  <si>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</si>
  <si>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</si>
  <si>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</si>
  <si>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</si>
  <si>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</si>
  <si>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</si>
  <si>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</si>
  <si>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</si>
  <si>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</si>
  <si>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</si>
  <si>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</si>
  <si>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</si>
  <si>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</si>
  <si>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</si>
  <si>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</si>
  <si>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</si>
  <si>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</si>
  <si>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</si>
  <si>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</si>
  <si>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</si>
  <si>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</si>
  <si>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</si>
  <si>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</si>
  <si>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</si>
  <si>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</si>
  <si>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</si>
  <si>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</si>
  <si>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</si>
  <si>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</si>
  <si>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</si>
  <si>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</si>
  <si>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</si>
  <si>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</si>
  <si>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</si>
  <si>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</si>
  <si>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</si>
  <si>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</si>
  <si>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</si>
  <si>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</si>
  <si>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</si>
  <si>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</si>
  <si>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</si>
  <si>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</si>
  <si>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</si>
  <si>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</si>
  <si>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</si>
  <si>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</si>
  <si>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</si>
  <si>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</si>
  <si>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</si>
  <si>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</si>
  <si>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</si>
  <si>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</si>
  <si>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</si>
  <si>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</si>
  <si>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</si>
  <si>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</si>
  <si>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</si>
  <si>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</si>
  <si>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</si>
  <si>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</si>
  <si>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</si>
  <si>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</si>
  <si>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</si>
  <si>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</si>
  <si>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</si>
  <si>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</si>
  <si>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</si>
  <si>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</si>
  <si>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</si>
  <si>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</si>
  <si>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</si>
  <si>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</si>
  <si>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</si>
  <si>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</si>
  <si>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</si>
  <si>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</si>
  <si>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</si>
  <si>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</si>
  <si>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</si>
  <si>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</si>
  <si>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</si>
  <si>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</si>
  <si>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</si>
  <si>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</si>
  <si>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</si>
  <si>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</si>
  <si>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</si>
  <si>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</si>
  <si>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</si>
  <si>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</si>
  <si>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</si>
  <si>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</si>
  <si>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</si>
  <si>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</si>
  <si>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</si>
  <si>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</si>
  <si>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</si>
  <si>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</si>
  <si>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</si>
  <si>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</si>
  <si>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</si>
  <si>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</si>
  <si>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</si>
  <si>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</si>
  <si>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</si>
  <si>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</si>
  <si>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</si>
  <si>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</si>
  <si>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</si>
  <si>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</si>
  <si>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</si>
  <si>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</si>
  <si>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</si>
  <si>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</si>
  <si>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</si>
  <si>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</si>
  <si>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</si>
  <si>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</si>
  <si>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</si>
  <si>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</si>
  <si>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</si>
  <si>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</si>
  <si>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</si>
  <si>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</si>
  <si>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</si>
  <si>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</si>
  <si>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</si>
  <si>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</si>
  <si>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</si>
  <si>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</si>
  <si>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</si>
  <si>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</si>
  <si>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</si>
  <si>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</si>
  <si>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</si>
  <si>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</si>
  <si>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</si>
  <si>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</si>
  <si>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</si>
  <si>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</si>
  <si>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</si>
  <si>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</si>
  <si>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</si>
  <si>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</si>
  <si>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</si>
  <si>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</si>
  <si>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</si>
  <si>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</si>
  <si>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</si>
  <si>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</si>
  <si>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</si>
  <si>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</si>
  <si>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</si>
  <si>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</si>
  <si>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</si>
  <si>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</si>
  <si>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</si>
  <si>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</si>
  <si>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</si>
  <si>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</si>
  <si>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</si>
  <si>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</si>
  <si>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</si>
  <si>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</si>
  <si>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</si>
  <si>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</si>
  <si>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</si>
  <si>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</si>
  <si>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</si>
  <si>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</si>
  <si>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</si>
  <si>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</si>
  <si>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</si>
  <si>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</si>
  <si>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</si>
  <si>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</si>
  <si>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</si>
  <si>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</si>
  <si>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</si>
  <si>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</si>
  <si>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</si>
  <si>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</si>
  <si>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</si>
  <si>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</si>
  <si>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</si>
  <si>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</si>
  <si>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</si>
  <si>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</si>
  <si>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</si>
  <si>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</si>
  <si>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</si>
  <si>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</si>
  <si>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</si>
  <si>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</si>
  <si>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</si>
  <si>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</si>
  <si>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</si>
  <si>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</si>
  <si>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</si>
  <si>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</si>
  <si>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</si>
  <si>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</si>
  <si>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</si>
  <si>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</si>
  <si>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</si>
  <si>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</si>
  <si>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</si>
  <si>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</si>
  <si>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</si>
  <si>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</si>
  <si>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</si>
  <si>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</si>
  <si>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</si>
  <si>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</si>
  <si>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</si>
  <si>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</si>
  <si>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</si>
  <si>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</si>
  <si>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</si>
  <si>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</si>
  <si>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</si>
  <si>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</si>
  <si>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</si>
  <si>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</si>
  <si>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</si>
  <si>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</si>
  <si>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</si>
  <si>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</si>
  <si>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</si>
  <si>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</si>
  <si>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</si>
  <si>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</si>
  <si>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</si>
  <si>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</si>
  <si>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</si>
  <si>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</si>
  <si>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</si>
  <si>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</si>
  <si>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</si>
  <si>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</si>
  <si>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</si>
  <si>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</si>
  <si>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</si>
  <si>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</si>
  <si>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</si>
  <si>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</si>
  <si>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</si>
  <si>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</si>
  <si>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</si>
  <si>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</si>
  <si>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</si>
  <si>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</si>
  <si>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</si>
  <si>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</si>
  <si>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</si>
  <si>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</si>
  <si>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</si>
  <si>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</si>
  <si>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</si>
  <si>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</si>
  <si>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</si>
  <si>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</si>
  <si>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</si>
  <si>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</si>
  <si>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</si>
  <si>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</si>
  <si>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</si>
  <si>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</si>
  <si>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</si>
  <si>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</si>
  <si>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</si>
  <si>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</si>
  <si>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</si>
  <si>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</si>
  <si>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</si>
  <si>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</si>
  <si>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</si>
  <si>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</si>
  <si>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</si>
  <si>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</si>
  <si>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</si>
  <si>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</si>
  <si>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</si>
  <si>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</si>
  <si>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</si>
  <si>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</si>
  <si>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</si>
  <si>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</si>
  <si>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</si>
  <si>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</si>
  <si>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</si>
  <si>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</si>
  <si>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</si>
  <si>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</si>
  <si>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</si>
  <si>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</si>
  <si>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</si>
  <si>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</si>
  <si>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</si>
  <si>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</si>
  <si>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</si>
  <si>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</si>
  <si>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</si>
  <si>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</si>
  <si>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</si>
  <si>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</si>
  <si>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</si>
  <si>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</si>
  <si>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</si>
  <si>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</si>
  <si>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</si>
  <si>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</si>
  <si>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</si>
  <si>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</si>
  <si>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</si>
  <si>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</si>
  <si>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</si>
  <si>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</si>
  <si>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</si>
  <si>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</si>
  <si>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</si>
  <si>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</si>
  <si>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</si>
  <si>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</si>
  <si>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</si>
  <si>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</si>
  <si>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</si>
  <si>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</si>
  <si>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</si>
  <si>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</si>
  <si>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</si>
  <si>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</si>
  <si>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</si>
  <si>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</si>
  <si>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</si>
  <si>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</si>
  <si>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</si>
  <si>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</si>
  <si>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</si>
  <si>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</si>
  <si>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</si>
  <si>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</si>
  <si>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</si>
  <si>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</si>
  <si>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</si>
  <si>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</si>
  <si>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</si>
  <si>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</si>
  <si>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</si>
  <si>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</si>
  <si>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</si>
  <si>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</si>
  <si>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</si>
  <si>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</si>
  <si>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</si>
  <si>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</si>
  <si>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</si>
  <si>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</si>
  <si>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</si>
  <si>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</si>
  <si>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</si>
  <si>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</si>
  <si>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</si>
  <si>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</si>
  <si>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</si>
  <si>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</si>
  <si>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</si>
  <si>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</si>
  <si>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</si>
  <si>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</si>
  <si>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</si>
  <si>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</si>
  <si>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</si>
  <si>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</si>
  <si>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</si>
  <si>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</si>
  <si>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</si>
  <si>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</si>
  <si>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</si>
  <si>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</si>
  <si>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</si>
  <si>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</si>
  <si>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</si>
  <si>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</si>
  <si>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</si>
  <si>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</si>
  <si>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</si>
  <si>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</si>
  <si>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</si>
  <si>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</si>
  <si>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</si>
  <si>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</si>
  <si>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</si>
  <si>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</si>
  <si>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</si>
  <si>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</si>
  <si>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</si>
  <si>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</si>
  <si>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</si>
  <si>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</si>
  <si>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</si>
  <si>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</si>
  <si>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</si>
  <si>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</si>
  <si>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</si>
  <si>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</si>
  <si>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</si>
  <si>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</si>
  <si>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</si>
  <si>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</si>
  <si>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</si>
  <si>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</si>
  <si>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</si>
  <si>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</si>
  <si>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</si>
  <si>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</si>
  <si>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</si>
  <si>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</si>
  <si>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</si>
  <si>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</si>
  <si>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</si>
  <si>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</si>
  <si>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</si>
  <si>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</si>
  <si>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</si>
  <si>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</si>
  <si>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</si>
  <si>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</si>
  <si>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</si>
  <si>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</si>
  <si>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</si>
  <si>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</si>
  <si>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</si>
  <si>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</si>
  <si>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</si>
  <si>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</si>
  <si>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</si>
  <si>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</si>
  <si>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</si>
  <si>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</si>
  <si>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</si>
  <si>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</si>
  <si>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</si>
  <si>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</si>
  <si>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</si>
  <si>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</si>
  <si>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</si>
  <si>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</si>
  <si>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</si>
  <si>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</si>
  <si>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</si>
  <si>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</si>
  <si>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</si>
  <si>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</si>
  <si>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</si>
  <si>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</si>
  <si>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</si>
  <si>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</si>
  <si>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</si>
  <si>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</si>
  <si>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</si>
  <si>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</si>
  <si>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</si>
  <si>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</si>
  <si>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</si>
  <si>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</si>
  <si>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</si>
  <si>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</si>
  <si>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</si>
  <si>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</si>
  <si>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</si>
  <si>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</si>
  <si>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</si>
  <si>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</si>
  <si>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</si>
  <si>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</si>
  <si>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</si>
  <si>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</si>
  <si>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</si>
  <si>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</si>
  <si>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</si>
  <si>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</si>
  <si>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</si>
  <si>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</si>
  <si>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</si>
  <si>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</si>
  <si>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</si>
  <si>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</si>
  <si>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</si>
  <si>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</si>
  <si>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</si>
  <si>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</si>
  <si>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</si>
  <si>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</si>
  <si>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</si>
  <si>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</si>
  <si>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</si>
  <si>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</si>
  <si>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</si>
  <si>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</si>
  <si>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</si>
  <si>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</si>
  <si>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</si>
  <si>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</si>
  <si>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</si>
  <si>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</si>
  <si>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</si>
  <si>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</si>
  <si>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</si>
  <si>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</si>
  <si>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</si>
  <si>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</si>
  <si>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</si>
  <si>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</si>
  <si>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</si>
  <si>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</si>
  <si>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</si>
  <si>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</si>
  <si>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</si>
  <si>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</si>
  <si>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</si>
  <si>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</si>
  <si>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</si>
  <si>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</si>
  <si>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</si>
  <si>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</si>
  <si>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</si>
  <si>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</si>
  <si>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</si>
  <si>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</si>
  <si>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</si>
  <si>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</si>
  <si>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</si>
  <si>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</si>
  <si>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</si>
  <si>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</si>
  <si>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</si>
  <si>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</si>
  <si>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</si>
  <si>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</si>
  <si>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</si>
  <si>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</si>
  <si>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</si>
  <si>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</si>
  <si>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</si>
  <si>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</si>
  <si>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</si>
  <si>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</si>
  <si>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</si>
  <si>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</si>
  <si>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</si>
  <si>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</si>
  <si>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</si>
  <si>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</si>
  <si>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</si>
  <si>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</si>
  <si>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</si>
  <si>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</si>
  <si>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</si>
  <si>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</si>
  <si>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</si>
  <si>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</si>
  <si>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</si>
  <si>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</si>
  <si>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</si>
  <si>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</si>
  <si>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</si>
  <si>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</si>
  <si>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</si>
  <si>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</si>
  <si>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</si>
  <si>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</si>
  <si>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</si>
  <si>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</si>
  <si>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</si>
  <si>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</si>
  <si>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</si>
  <si>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</si>
  <si>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</si>
  <si>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</si>
  <si>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</si>
  <si>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</si>
  <si>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</si>
  <si>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</si>
  <si>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</si>
  <si>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</si>
  <si>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</si>
  <si>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</si>
  <si>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</si>
  <si>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</si>
  <si>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</si>
  <si>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</si>
  <si>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</si>
  <si>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</si>
  <si>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</si>
  <si>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</si>
  <si>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</si>
  <si>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</si>
  <si>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</si>
  <si>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</si>
  <si>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</si>
  <si>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</si>
  <si>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</si>
  <si>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</si>
  <si>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</si>
  <si>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</si>
  <si>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</si>
  <si>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</si>
  <si>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</si>
  <si>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</si>
  <si>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</si>
  <si>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</si>
  <si>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</si>
  <si>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</si>
  <si>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</si>
  <si>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</si>
  <si>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</si>
  <si>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</si>
  <si>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</si>
  <si>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</si>
  <si>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</si>
  <si>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</si>
  <si>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</si>
  <si>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</si>
  <si>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</si>
  <si>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</si>
  <si>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</si>
  <si>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</si>
  <si>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</si>
  <si>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</si>
  <si>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</si>
  <si>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</si>
  <si>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</si>
  <si>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</si>
  <si>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</si>
  <si>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</si>
  <si>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</si>
  <si>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</si>
  <si>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</si>
  <si>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</si>
  <si>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</si>
  <si>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</si>
  <si>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</si>
  <si>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</si>
  <si>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</si>
  <si>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</si>
  <si>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</si>
  <si>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</si>
  <si>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</si>
  <si>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</si>
  <si>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</si>
  <si>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</si>
  <si>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</si>
  <si>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</si>
  <si>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</si>
  <si>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</si>
  <si>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</si>
  <si>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</si>
  <si>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</si>
  <si>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</si>
  <si>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</si>
  <si>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</si>
  <si>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</si>
  <si>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</si>
  <si>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</si>
  <si>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</si>
  <si>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</si>
  <si>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</si>
  <si>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</si>
  <si>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</si>
  <si>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</si>
  <si>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</si>
  <si>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</si>
  <si>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</si>
  <si>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</si>
  <si>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</si>
  <si>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</si>
  <si>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</si>
  <si>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</si>
  <si>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</si>
  <si>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</si>
  <si>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</si>
  <si>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</si>
  <si>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</si>
  <si>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</si>
  <si>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</si>
  <si>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</si>
  <si>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</si>
  <si>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</si>
  <si>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</si>
  <si>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</si>
  <si>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</si>
  <si>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</si>
  <si>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</si>
  <si>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</si>
  <si>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</si>
  <si>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</si>
  <si>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</si>
  <si>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</si>
  <si>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</si>
  <si>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</si>
  <si>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</si>
  <si>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</si>
  <si>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</si>
  <si>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</si>
  <si>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</si>
  <si>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</si>
  <si>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</si>
  <si>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</si>
  <si>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</si>
  <si>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</si>
  <si>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</si>
  <si>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</si>
  <si>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</si>
  <si>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</si>
  <si>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</si>
  <si>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</si>
  <si>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</si>
  <si>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</si>
  <si>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</si>
  <si>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</si>
  <si>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</si>
  <si>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</si>
  <si>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</si>
  <si>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</si>
  <si>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</si>
  <si>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</si>
  <si>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</si>
  <si>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</si>
  <si>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</si>
  <si>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</si>
  <si>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</si>
  <si>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</si>
  <si>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</si>
  <si>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</si>
  <si>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</si>
  <si>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</si>
  <si>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</si>
  <si>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</si>
  <si>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</si>
  <si>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</si>
  <si>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</si>
  <si>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</si>
  <si>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</si>
  <si>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</si>
  <si>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</si>
  <si>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</si>
  <si>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</si>
  <si>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</si>
  <si>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</si>
  <si>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</si>
  <si>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</si>
  <si>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</si>
  <si>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</si>
  <si>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</si>
  <si>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</si>
  <si>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</si>
  <si>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</si>
  <si>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</si>
  <si>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</si>
  <si>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</si>
  <si>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</si>
  <si>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</si>
  <si>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</si>
  <si>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</si>
  <si>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</si>
  <si>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</si>
  <si>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</si>
  <si>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</si>
  <si>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</si>
  <si>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</si>
  <si>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</si>
  <si>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</si>
  <si>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</si>
  <si>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</si>
  <si>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</si>
  <si>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</si>
  <si>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</si>
  <si>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</si>
  <si>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</si>
  <si>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</si>
  <si>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</si>
  <si>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</si>
  <si>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</si>
  <si>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</si>
  <si>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</si>
  <si>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</si>
  <si>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</si>
  <si>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</si>
  <si>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</si>
  <si>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</si>
  <si>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</si>
  <si>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</si>
  <si>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</si>
  <si>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</si>
  <si>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</si>
  <si>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</si>
  <si>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</si>
  <si>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</si>
  <si>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</si>
  <si>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</si>
  <si>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</si>
  <si>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</si>
  <si>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</si>
  <si>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</si>
  <si>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</si>
  <si>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</si>
  <si>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</si>
  <si>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</si>
  <si>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</si>
  <si>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</si>
  <si>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</si>
  <si>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</si>
  <si>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</si>
  <si>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</si>
  <si>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</si>
  <si>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</si>
  <si>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</si>
  <si>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</si>
  <si>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</si>
  <si>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</si>
  <si>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</si>
  <si>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</si>
  <si>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</si>
  <si>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</si>
  <si>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</si>
  <si>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</si>
  <si>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</si>
  <si>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</si>
  <si>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</si>
  <si>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</si>
  <si>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</si>
  <si>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</si>
  <si>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</si>
  <si>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</si>
  <si>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</si>
  <si>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</si>
  <si>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</si>
  <si>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</si>
  <si>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</si>
  <si>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</si>
  <si>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</si>
  <si>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</si>
  <si>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</si>
  <si>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</si>
  <si>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</si>
  <si>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</si>
  <si>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</si>
  <si>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</si>
  <si>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</si>
  <si>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</si>
  <si>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</si>
  <si>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</si>
  <si>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</si>
  <si>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</si>
  <si>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</si>
  <si>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</si>
  <si>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</si>
  <si>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</si>
  <si>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</si>
  <si>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</si>
  <si>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</si>
  <si>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</si>
  <si>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</si>
  <si>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</si>
  <si>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</si>
  <si>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</si>
  <si>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</si>
  <si>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</si>
  <si>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</si>
  <si>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</si>
  <si>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</si>
  <si>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</si>
  <si>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</si>
  <si>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</si>
  <si>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</si>
  <si>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</si>
  <si>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</si>
  <si>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</si>
  <si>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</si>
  <si>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</si>
  <si>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</si>
  <si>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</si>
  <si>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</si>
  <si>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</si>
  <si>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</si>
  <si>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</si>
  <si>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</si>
  <si>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</si>
  <si>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</si>
  <si>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</si>
  <si>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</si>
  <si>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</si>
  <si>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</si>
  <si>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</si>
  <si>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</si>
  <si>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</si>
  <si>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</si>
  <si>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</si>
  <si>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</si>
  <si>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</si>
  <si>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</si>
  <si>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</si>
  <si>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</si>
  <si>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</si>
  <si>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</si>
  <si>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</si>
  <si>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</si>
  <si>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</si>
  <si>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</si>
  <si>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</si>
  <si>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</si>
  <si>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</si>
  <si>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</si>
  <si>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</si>
  <si>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</si>
  <si>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</si>
  <si>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</si>
  <si>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</si>
  <si>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</si>
  <si>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</si>
  <si>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</si>
  <si>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</si>
  <si>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</si>
  <si>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</si>
  <si>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</si>
  <si>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</si>
  <si>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</si>
  <si>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</si>
  <si>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</si>
  <si>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</si>
  <si>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</si>
  <si>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</si>
  <si>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</si>
  <si>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</si>
  <si>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</si>
  <si>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</si>
  <si>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</si>
  <si>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</si>
  <si>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</si>
  <si>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</si>
  <si>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</si>
  <si>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</si>
  <si>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</si>
  <si>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</si>
  <si>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</si>
  <si>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</si>
  <si>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</si>
  <si>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</si>
  <si>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</si>
  <si>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</si>
  <si>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</si>
  <si>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</si>
  <si>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</si>
  <si>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</si>
  <si>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</si>
  <si>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</si>
  <si>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</si>
  <si>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</si>
  <si>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</si>
  <si>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</si>
  <si>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</si>
  <si>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</si>
  <si>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</si>
  <si>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</si>
  <si>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</si>
  <si>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</si>
  <si>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</si>
  <si>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</si>
  <si>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</si>
  <si>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</si>
  <si>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</si>
  <si>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</si>
  <si>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</si>
  <si>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</si>
  <si>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</si>
  <si>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</si>
  <si>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</si>
  <si>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</si>
  <si>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</si>
  <si>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</si>
  <si>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</si>
  <si>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</si>
  <si>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</si>
  <si>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</si>
  <si>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</si>
  <si>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</si>
  <si>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</si>
  <si>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</si>
  <si>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</si>
  <si>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</si>
  <si>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</si>
  <si>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</si>
  <si>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</si>
  <si>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</si>
  <si>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</si>
  <si>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</si>
  <si>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</si>
  <si>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</si>
  <si>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</si>
  <si>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</si>
  <si>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</si>
  <si>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</si>
  <si>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</si>
  <si>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</si>
  <si>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</si>
  <si>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</si>
  <si>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</si>
  <si>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</si>
  <si>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</si>
  <si>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</si>
  <si>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</si>
  <si>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</si>
  <si>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</si>
  <si>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</si>
  <si>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</si>
  <si>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</si>
  <si>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</si>
  <si>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</si>
  <si>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</si>
  <si>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</si>
  <si>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</si>
  <si>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</si>
  <si>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</si>
  <si>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</si>
  <si>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</si>
  <si>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</si>
  <si>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</si>
  <si>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</si>
  <si>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</si>
  <si>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</si>
  <si>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</si>
  <si>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</si>
  <si>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</si>
  <si>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</si>
  <si>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</si>
  <si>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</si>
  <si>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</si>
  <si>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</si>
  <si>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</si>
  <si>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</si>
  <si>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</si>
  <si>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</si>
  <si>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</si>
  <si>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</si>
  <si>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</si>
  <si>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</si>
  <si>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</si>
  <si>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</si>
  <si>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</si>
  <si>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</si>
  <si>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</si>
  <si>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</si>
  <si>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</si>
  <si>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</si>
  <si>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</si>
  <si>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</si>
  <si>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</si>
  <si>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</si>
  <si>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</si>
  <si>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</si>
  <si>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</si>
  <si>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</si>
  <si>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</si>
  <si>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</si>
  <si>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</si>
  <si>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</si>
  <si>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</si>
  <si>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</si>
  <si>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</si>
  <si>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</si>
  <si>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</si>
  <si>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</si>
  <si>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</si>
  <si>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</si>
  <si>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</si>
  <si>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</si>
  <si>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</si>
  <si>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</si>
  <si>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</si>
  <si>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</si>
  <si>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</si>
  <si>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</si>
  <si>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</si>
  <si>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</si>
  <si>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</si>
  <si>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</si>
  <si>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</si>
  <si>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</si>
  <si>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</si>
  <si>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</si>
  <si>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</si>
  <si>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</si>
  <si>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</si>
  <si>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</si>
  <si>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</si>
  <si>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</si>
  <si>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</si>
  <si>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</si>
  <si>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</si>
  <si>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</si>
  <si>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</si>
  <si>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</si>
  <si>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</si>
  <si>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</si>
  <si>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</si>
  <si>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</si>
  <si>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</si>
  <si>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</si>
  <si>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</si>
  <si>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</si>
  <si>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</si>
  <si>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</si>
  <si>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</si>
  <si>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</si>
  <si>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</si>
  <si>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</si>
  <si>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</si>
  <si>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</si>
  <si>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</si>
  <si>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</si>
  <si>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</si>
  <si>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</si>
  <si>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</si>
  <si>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</si>
  <si>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</si>
  <si>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</si>
  <si>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</si>
  <si>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</si>
  <si>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</si>
  <si>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</si>
  <si>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</si>
  <si>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</si>
  <si>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</si>
  <si>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</si>
  <si>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</si>
  <si>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</si>
  <si>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</si>
  <si>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</si>
  <si>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</si>
  <si>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</si>
  <si>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</si>
  <si>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</si>
  <si>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</si>
  <si>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</si>
  <si>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</si>
  <si>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</si>
  <si>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</si>
  <si>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</si>
  <si>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</si>
  <si>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</si>
  <si>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</si>
  <si>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</si>
  <si>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</si>
  <si>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</si>
  <si>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</si>
  <si>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</si>
  <si>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</si>
  <si>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</si>
  <si>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</si>
  <si>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</si>
  <si>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</si>
  <si>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</si>
  <si>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</si>
  <si>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</si>
  <si>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</si>
  <si>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</si>
  <si>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</si>
  <si>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</si>
  <si>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</si>
  <si>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</si>
  <si>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</si>
  <si>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</si>
  <si>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</si>
  <si>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</si>
  <si>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</si>
  <si>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</si>
  <si>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</si>
  <si>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</si>
  <si>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</si>
  <si>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</si>
  <si>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</si>
  <si>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</si>
  <si>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</si>
  <si>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</si>
  <si>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</si>
  <si>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</si>
  <si>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</si>
  <si>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</si>
  <si>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</si>
  <si>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</si>
  <si>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</si>
  <si>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</si>
  <si>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</si>
  <si>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</si>
  <si>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</si>
  <si>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</si>
  <si>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</si>
  <si>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</si>
  <si>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</si>
  <si>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</si>
  <si>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</si>
  <si>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</si>
  <si>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</si>
  <si>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</si>
  <si>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</si>
  <si>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</si>
  <si>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</si>
  <si>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</si>
  <si>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</si>
  <si>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</si>
  <si>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</si>
  <si>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</si>
  <si>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</si>
  <si>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</si>
  <si>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</si>
  <si>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</si>
  <si>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</si>
  <si>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</si>
  <si>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</si>
  <si>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</si>
  <si>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</si>
  <si>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</si>
  <si>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</si>
  <si>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</si>
  <si>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</si>
  <si>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</si>
  <si>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</si>
  <si>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</si>
  <si>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</si>
  <si>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</si>
  <si>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</si>
  <si>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</si>
  <si>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</si>
  <si>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</si>
  <si>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</si>
  <si>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</si>
  <si>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</si>
  <si>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</si>
  <si>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</si>
  <si>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</si>
  <si>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</si>
  <si>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</si>
  <si>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</si>
  <si>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</si>
  <si>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</si>
  <si>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</si>
  <si>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</si>
  <si>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</si>
  <si>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</si>
  <si>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</si>
  <si>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</si>
  <si>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</si>
  <si>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</si>
  <si>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</si>
  <si>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</si>
  <si>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</si>
  <si>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</si>
  <si>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</si>
  <si>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</si>
  <si>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</si>
  <si>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</si>
  <si>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</si>
  <si>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</si>
  <si>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</si>
  <si>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</si>
  <si>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</si>
  <si>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</si>
  <si>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</si>
  <si>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</si>
  <si>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</si>
  <si>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</si>
  <si>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</si>
  <si>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</si>
  <si>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</si>
  <si>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</si>
  <si>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</si>
  <si>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</si>
  <si>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</si>
  <si>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</si>
  <si>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</si>
  <si>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</si>
  <si>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</si>
  <si>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</si>
  <si>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</si>
  <si>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</si>
  <si>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</si>
  <si>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</si>
  <si>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</si>
  <si>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</si>
  <si>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</si>
  <si>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</si>
  <si>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</si>
  <si>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</si>
  <si>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</si>
  <si>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</si>
  <si>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</si>
  <si>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</si>
  <si>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</si>
  <si>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</si>
  <si>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</si>
  <si>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</si>
  <si>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</si>
  <si>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</si>
  <si>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</si>
  <si>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</si>
  <si>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</si>
  <si>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</si>
  <si>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</si>
  <si>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</si>
  <si>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</si>
  <si>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</si>
  <si>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</si>
  <si>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</si>
  <si>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</si>
  <si>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</si>
  <si>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</si>
  <si>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</si>
  <si>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</si>
  <si>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</si>
  <si>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</si>
  <si>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</si>
  <si>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</si>
  <si>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</si>
  <si>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</si>
  <si>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</si>
  <si>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</si>
  <si>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</si>
  <si>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</si>
  <si>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</si>
  <si>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</si>
  <si>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</si>
  <si>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</si>
  <si>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</si>
  <si>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</si>
  <si>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</si>
  <si>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</si>
  <si>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</si>
  <si>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</si>
  <si>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</si>
  <si>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</si>
  <si>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</si>
  <si>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</si>
  <si>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</si>
  <si>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</si>
  <si>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</si>
  <si>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</si>
  <si>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</si>
  <si>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</si>
  <si>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</si>
  <si>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</si>
  <si>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</si>
  <si>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</si>
  <si>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</si>
  <si>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</si>
  <si>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</si>
  <si>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</si>
  <si>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</si>
  <si>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</si>
  <si>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</si>
  <si>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</si>
  <si>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</si>
  <si>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</si>
  <si>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</si>
  <si>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</si>
  <si>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</si>
  <si>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</si>
  <si>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</si>
  <si>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</si>
  <si>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</si>
  <si>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</si>
  <si>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</si>
  <si>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</si>
  <si>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</si>
  <si>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</si>
  <si>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</si>
  <si>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</si>
  <si>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</si>
  <si>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</si>
  <si>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</si>
  <si>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</si>
  <si>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</si>
  <si>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</si>
  <si>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</si>
  <si>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</si>
  <si>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</si>
  <si>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</si>
  <si>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</si>
  <si>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</si>
  <si>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</si>
  <si>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</si>
  <si>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</si>
  <si>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</si>
  <si>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</si>
  <si>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</si>
  <si>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</si>
  <si>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</si>
  <si>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</si>
  <si>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</si>
  <si>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</si>
  <si>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</si>
  <si>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</si>
  <si>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</si>
  <si>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</si>
  <si>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</si>
  <si>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</si>
  <si>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</si>
  <si>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</si>
  <si>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</si>
  <si>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</si>
  <si>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</si>
  <si>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</si>
  <si>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</si>
  <si>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</si>
  <si>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</si>
  <si>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</si>
  <si>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</si>
  <si>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</si>
  <si>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</si>
  <si>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</si>
  <si>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</si>
  <si>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</si>
  <si>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</si>
  <si>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</si>
  <si>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</si>
  <si>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</si>
  <si>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</si>
  <si>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</si>
  <si>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</si>
  <si>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</si>
  <si>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</si>
  <si>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</si>
  <si>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</si>
  <si>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</si>
  <si>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</si>
  <si>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</si>
  <si>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</si>
  <si>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</si>
  <si>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</si>
  <si>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</si>
  <si>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</si>
  <si>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</si>
  <si>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</si>
  <si>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</si>
  <si>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</si>
  <si>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</si>
  <si>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</si>
  <si>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</si>
  <si>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</si>
  <si>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</si>
  <si>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</si>
  <si>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</si>
  <si>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</si>
  <si>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</si>
  <si>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</si>
  <si>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</si>
  <si>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</si>
  <si>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</si>
  <si>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</si>
  <si>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</si>
  <si>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</si>
  <si>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</si>
  <si>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</si>
  <si>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</si>
  <si>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</si>
  <si>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</si>
  <si>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</si>
  <si>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</si>
  <si>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</si>
  <si>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</si>
  <si>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</si>
  <si>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</si>
  <si>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</si>
  <si>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</si>
  <si>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</si>
  <si>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</si>
  <si>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</si>
  <si>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</si>
  <si>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</si>
  <si>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</si>
  <si>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</si>
  <si>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</si>
  <si>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</si>
  <si>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</si>
  <si>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</si>
  <si>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</si>
  <si>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</si>
  <si>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</si>
  <si>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</si>
  <si>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</si>
  <si>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</si>
  <si>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</si>
  <si>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</si>
  <si>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</si>
  <si>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</si>
  <si>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</si>
  <si>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</si>
  <si>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</si>
  <si>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</si>
  <si>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</si>
  <si>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</si>
  <si>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</si>
  <si>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</si>
  <si>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</si>
  <si>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</si>
  <si>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</si>
  <si>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</si>
  <si>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</si>
  <si>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</si>
  <si>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</si>
  <si>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</si>
  <si>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</si>
  <si>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</si>
  <si>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</si>
  <si>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</si>
  <si>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</si>
  <si>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</si>
  <si>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</si>
  <si>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</si>
  <si>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</si>
  <si>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</si>
  <si>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</si>
  <si>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</si>
  <si>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</si>
  <si>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</si>
  <si>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</si>
  <si>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</si>
  <si>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</si>
  <si>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</si>
  <si>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</si>
  <si>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</si>
  <si>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</si>
  <si>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</si>
  <si>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</si>
  <si>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</si>
  <si>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</si>
  <si>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</si>
  <si>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</si>
  <si>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</si>
  <si>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</si>
  <si>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</si>
  <si>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</si>
  <si>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</si>
  <si>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</si>
  <si>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</si>
  <si>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</si>
  <si>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</si>
  <si>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</si>
  <si>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</si>
  <si>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</si>
  <si>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</si>
  <si>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</si>
  <si>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</si>
  <si>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</si>
  <si>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</si>
  <si>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</si>
  <si>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</si>
  <si>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</si>
  <si>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</si>
  <si>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</si>
  <si>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</si>
  <si>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</si>
  <si>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</si>
  <si>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</si>
  <si>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</si>
  <si>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</si>
  <si>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</si>
  <si>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</si>
  <si>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</si>
  <si>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</si>
  <si>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</si>
  <si>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</si>
  <si>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</si>
  <si>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</si>
  <si>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</si>
  <si>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</si>
  <si>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</si>
  <si>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</si>
  <si>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</si>
  <si>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</si>
  <si>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</si>
  <si>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</si>
  <si>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</si>
  <si>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</si>
  <si>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</si>
  <si>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</si>
  <si>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</si>
  <si>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</si>
  <si>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</si>
  <si>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</si>
  <si>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</si>
  <si>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</si>
  <si>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</si>
  <si>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</si>
  <si>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</si>
  <si>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</si>
  <si>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</si>
  <si>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</si>
  <si>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</si>
  <si>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</si>
  <si>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</si>
  <si>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</si>
  <si>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</si>
  <si>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</si>
  <si>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</si>
  <si>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</si>
  <si>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</si>
  <si>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</si>
  <si>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</si>
  <si>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</si>
  <si>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</si>
  <si>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</si>
  <si>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</si>
  <si>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</si>
  <si>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</si>
  <si>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</si>
  <si>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</si>
  <si>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</si>
  <si>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</si>
  <si>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</si>
  <si>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</si>
  <si>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</si>
  <si>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</si>
  <si>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</si>
  <si>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</si>
  <si>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</si>
  <si>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</si>
  <si>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</si>
  <si>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</si>
  <si>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</si>
  <si>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</si>
  <si>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</si>
  <si>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</si>
  <si>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</si>
  <si>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</si>
  <si>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</si>
  <si>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</si>
  <si>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</si>
  <si>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</si>
  <si>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</si>
  <si>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</si>
  <si>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</si>
  <si>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</si>
  <si>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</si>
  <si>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</si>
  <si>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</si>
  <si>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</si>
  <si>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</si>
  <si>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</si>
  <si>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</si>
  <si>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</si>
  <si>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</si>
  <si>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</si>
  <si>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</si>
  <si>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</si>
  <si>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</si>
  <si>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</si>
  <si>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</si>
  <si>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</si>
  <si>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</si>
  <si>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</si>
  <si>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</si>
  <si>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</si>
  <si>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</si>
  <si>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</si>
  <si>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</si>
  <si>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</si>
  <si>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</si>
  <si>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</si>
  <si>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</si>
  <si>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</si>
  <si>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</si>
  <si>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</si>
  <si>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</si>
  <si>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</si>
  <si>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</si>
  <si>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</si>
  <si>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</si>
  <si>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</si>
  <si>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</si>
  <si>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</si>
  <si>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</si>
  <si>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</si>
  <si>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</si>
  <si>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</si>
  <si>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</si>
  <si>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</si>
  <si>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</si>
  <si>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</si>
  <si>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</si>
  <si>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</si>
  <si>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</si>
  <si>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</si>
  <si>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</si>
  <si>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</si>
  <si>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</si>
  <si>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</si>
  <si>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</si>
  <si>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</si>
  <si>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</si>
  <si>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</si>
  <si>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</si>
  <si>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</si>
  <si>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</si>
  <si>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</si>
  <si>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</si>
  <si>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</si>
  <si>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</si>
  <si>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</si>
  <si>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</si>
  <si>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</si>
  <si>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</si>
  <si>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</si>
  <si>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</si>
  <si>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</si>
  <si>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</si>
  <si>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</si>
  <si>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</si>
  <si>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</si>
  <si>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</si>
  <si>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</si>
  <si>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</si>
  <si>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</si>
  <si>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</si>
  <si>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</si>
  <si>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</si>
  <si>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</si>
  <si>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</si>
  <si>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</si>
  <si>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</si>
  <si>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</si>
  <si>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</si>
  <si>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</si>
  <si>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</si>
  <si>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</si>
  <si>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</si>
  <si>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</si>
  <si>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</si>
  <si>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</si>
  <si>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</si>
  <si>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</si>
  <si>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</si>
  <si>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</si>
  <si>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</si>
  <si>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</si>
  <si>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</si>
  <si>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</si>
  <si>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</si>
  <si>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</si>
  <si>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</si>
  <si>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</si>
  <si>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</si>
  <si>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</si>
  <si>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</si>
  <si>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</si>
  <si>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</si>
  <si>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</si>
  <si>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</si>
  <si>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</si>
  <si>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</si>
  <si>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</si>
  <si>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</si>
  <si>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</si>
  <si>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</si>
  <si>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</si>
  <si>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</si>
  <si>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</si>
  <si>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</si>
  <si>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</si>
  <si>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</si>
  <si>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</si>
  <si>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</si>
  <si>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</si>
  <si>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</si>
  <si>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</si>
  <si>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</si>
  <si>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</si>
  <si>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</si>
  <si>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</si>
  <si>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</si>
  <si>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</si>
  <si>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</si>
  <si>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</si>
  <si>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</si>
  <si>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</si>
  <si>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</si>
  <si>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</si>
  <si>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</si>
  <si>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</si>
  <si>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</si>
  <si>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</si>
  <si>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</si>
  <si>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</si>
  <si>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</si>
  <si>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</si>
  <si>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</si>
  <si>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</si>
  <si>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</si>
  <si>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</si>
  <si>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</si>
  <si>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</si>
  <si>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</si>
  <si>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</si>
  <si>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</si>
  <si>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</si>
  <si>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</si>
  <si>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</si>
  <si>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</si>
  <si>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</si>
  <si>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</si>
  <si>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</si>
  <si>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</si>
  <si>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</si>
  <si>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</si>
  <si>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</si>
  <si>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</si>
  <si>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</si>
  <si>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</si>
  <si>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</si>
  <si>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</si>
  <si>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</si>
  <si>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</si>
  <si>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</si>
  <si>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</si>
  <si>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</si>
  <si>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</si>
  <si>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</si>
  <si>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</si>
  <si>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</si>
  <si>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</si>
  <si>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</si>
  <si>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</si>
  <si>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</si>
  <si>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</si>
  <si>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</si>
  <si>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</si>
  <si>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</si>
  <si>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</si>
  <si>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</si>
  <si>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</si>
  <si>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</si>
  <si>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</si>
  <si>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</si>
  <si>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</si>
  <si>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</si>
  <si>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</si>
  <si>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</si>
  <si>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</si>
  <si>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</si>
  <si>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</si>
  <si>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</si>
  <si>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</si>
  <si>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</si>
  <si>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</si>
  <si>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</si>
  <si>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</si>
  <si>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</si>
  <si>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</si>
  <si>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</si>
  <si>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</si>
  <si>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</si>
  <si>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</si>
  <si>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</si>
  <si>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</si>
  <si>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</si>
  <si>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</si>
  <si>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</si>
  <si>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</si>
  <si>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</si>
  <si>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</si>
  <si>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</si>
  <si>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</si>
  <si>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</si>
  <si>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</si>
  <si>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</si>
  <si>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</si>
  <si>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</si>
  <si>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</si>
  <si>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</si>
  <si>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</si>
  <si>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</si>
  <si>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</si>
  <si>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</si>
  <si>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</si>
  <si>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</si>
  <si>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</si>
  <si>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</si>
  <si>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</si>
  <si>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</si>
  <si>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</si>
  <si>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</si>
  <si>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</si>
  <si>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</si>
  <si>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</si>
  <si>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</si>
  <si>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</si>
  <si>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</si>
  <si>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</si>
  <si>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</si>
  <si>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</si>
  <si>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</si>
  <si>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</si>
  <si>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</si>
  <si>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</si>
  <si>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</si>
  <si>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</si>
  <si>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</si>
  <si>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</si>
  <si>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</si>
  <si>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</si>
  <si>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</si>
  <si>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</si>
  <si>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</si>
  <si>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</si>
  <si>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</si>
  <si>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</si>
  <si>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</si>
  <si>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</si>
  <si>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</si>
  <si>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</si>
  <si>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</si>
  <si>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</si>
  <si>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</si>
  <si>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</si>
  <si>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</si>
  <si>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</si>
  <si>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</si>
  <si>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</si>
  <si>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</si>
  <si>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</si>
  <si>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</si>
  <si>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</si>
  <si>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</si>
  <si>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</si>
  <si>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</si>
  <si>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</si>
  <si>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</si>
  <si>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</si>
  <si>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</si>
  <si>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</si>
  <si>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</si>
  <si>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</si>
  <si>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</si>
  <si>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</si>
  <si>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</si>
  <si>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</si>
  <si>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</si>
  <si>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</si>
  <si>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</si>
  <si>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</si>
  <si>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</si>
  <si>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</si>
  <si>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</si>
  <si>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</si>
  <si>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</si>
  <si>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</si>
  <si>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</si>
  <si>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</si>
  <si>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</si>
  <si>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</si>
  <si>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</si>
  <si>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</si>
  <si>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</si>
  <si>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</si>
  <si>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</si>
  <si>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</si>
  <si>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</si>
  <si>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</si>
  <si>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</si>
  <si>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</si>
  <si>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</si>
  <si>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</si>
  <si>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</si>
  <si>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</si>
  <si>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</si>
  <si>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</si>
  <si>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</si>
  <si>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</si>
  <si>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</si>
  <si>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</si>
  <si>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</si>
  <si>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</si>
  <si>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</si>
  <si>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</si>
  <si>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</si>
  <si>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</si>
  <si>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</si>
  <si>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</si>
  <si>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</si>
  <si>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</si>
  <si>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</si>
  <si>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</si>
  <si>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</si>
  <si>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</si>
  <si>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</si>
  <si>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</si>
  <si>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</si>
  <si>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</si>
  <si>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</si>
  <si>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</si>
  <si>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</si>
  <si>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</si>
  <si>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</si>
  <si>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</si>
  <si>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</si>
  <si>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</si>
  <si>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</si>
  <si>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</si>
  <si>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</si>
  <si>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</si>
  <si>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</si>
  <si>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</si>
  <si>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</si>
  <si>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</si>
  <si>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</si>
  <si>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</si>
  <si>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</si>
  <si>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</si>
  <si>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</si>
  <si>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</si>
  <si>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</si>
  <si>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</si>
  <si>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</si>
  <si>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</si>
  <si>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</si>
  <si>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</si>
  <si>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</si>
  <si>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</si>
  <si>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</si>
  <si>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</si>
  <si>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</si>
  <si>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</si>
  <si>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</si>
  <si>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</si>
  <si>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</si>
  <si>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</si>
  <si>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</si>
  <si>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</si>
  <si>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</si>
  <si>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</si>
  <si>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</si>
  <si>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</si>
  <si>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</si>
  <si>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</si>
  <si>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</si>
  <si>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</si>
  <si>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</si>
  <si>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</si>
  <si>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</si>
  <si>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</si>
  <si>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</si>
  <si>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</si>
  <si>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</si>
  <si>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</si>
  <si>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</si>
  <si>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</si>
  <si>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</si>
  <si>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</si>
  <si>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</si>
  <si>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</si>
  <si>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</si>
  <si>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</si>
  <si>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</si>
  <si>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</si>
  <si>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</si>
  <si>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</si>
  <si>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</si>
  <si>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</si>
  <si>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</si>
  <si>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</si>
  <si>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</si>
  <si>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</si>
  <si>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</si>
  <si>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</si>
  <si>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</si>
  <si>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</si>
  <si>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</si>
  <si>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</si>
  <si>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</si>
  <si>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</si>
  <si>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</si>
  <si>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</si>
  <si>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</si>
  <si>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</si>
  <si>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</si>
  <si>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</si>
  <si>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</si>
  <si>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</si>
  <si>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</si>
  <si>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</si>
  <si>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</si>
  <si>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</si>
  <si>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</si>
  <si>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</si>
  <si>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</si>
  <si>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</si>
  <si>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</si>
  <si>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</si>
  <si>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</si>
  <si>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</si>
  <si>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</si>
  <si>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</si>
  <si>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</si>
  <si>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</si>
  <si>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</si>
  <si>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</si>
  <si>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</si>
  <si>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</si>
  <si>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</si>
  <si>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</si>
  <si>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</si>
  <si>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</si>
  <si>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</si>
  <si>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</si>
  <si>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</si>
  <si>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</si>
  <si>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</si>
  <si>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</si>
  <si>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</si>
  <si>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</si>
  <si>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</si>
  <si>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</si>
  <si>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</si>
  <si>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</si>
  <si>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</si>
  <si>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</si>
  <si>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</si>
  <si>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</si>
  <si>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</si>
  <si>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</si>
  <si>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</si>
  <si>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</si>
  <si>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</si>
  <si>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</si>
  <si>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</si>
  <si>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</si>
  <si>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</si>
  <si>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</si>
  <si>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</si>
  <si>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</si>
  <si>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</si>
  <si>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</si>
  <si>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</si>
  <si>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</si>
  <si>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</si>
  <si>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</si>
  <si>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</si>
  <si>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</si>
  <si>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</si>
  <si>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</si>
  <si>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</si>
  <si>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</si>
  <si>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</si>
  <si>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</si>
  <si>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</si>
  <si>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</si>
  <si>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</si>
  <si>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</si>
  <si>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</si>
  <si>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</si>
  <si>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</si>
  <si>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</si>
  <si>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</si>
  <si>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</si>
  <si>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</si>
  <si>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</si>
  <si>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</si>
  <si>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</si>
  <si>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</si>
  <si>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</si>
  <si>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</si>
  <si>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</si>
  <si>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</si>
  <si>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</si>
  <si>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</si>
  <si>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</si>
  <si>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</si>
  <si>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</si>
  <si>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</si>
  <si>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</si>
  <si>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</si>
  <si>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</si>
  <si>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</si>
  <si>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</si>
  <si>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</si>
  <si>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</si>
  <si>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</si>
  <si>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</si>
  <si>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</si>
  <si>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</si>
  <si>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</si>
  <si>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</si>
  <si>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</si>
  <si>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</si>
  <si>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</si>
  <si>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</si>
  <si>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</si>
  <si>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</si>
  <si>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</si>
  <si>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</si>
  <si>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</si>
  <si>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</si>
  <si>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</si>
  <si>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</si>
  <si>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</si>
  <si>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</si>
  <si>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</si>
  <si>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</si>
  <si>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</si>
  <si>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</si>
  <si>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</si>
  <si>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</si>
  <si>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</si>
  <si>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</si>
  <si>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</si>
  <si>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</si>
  <si>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</si>
  <si>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</si>
  <si>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</si>
  <si>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</si>
  <si>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</si>
  <si>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</si>
  <si>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</si>
  <si>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</si>
  <si>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</si>
  <si>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</si>
  <si>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</si>
  <si>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</si>
  <si>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</si>
  <si>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</si>
  <si>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</si>
  <si>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</si>
  <si>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</si>
  <si>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</si>
  <si>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</si>
  <si>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</si>
  <si>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</si>
  <si>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</si>
  <si>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</si>
  <si>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</si>
  <si>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</si>
  <si>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</si>
  <si>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</si>
  <si>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</si>
  <si>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</si>
  <si>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</si>
  <si>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</si>
  <si>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</si>
  <si>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</si>
  <si>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</si>
  <si>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</si>
  <si>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</si>
  <si>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</si>
  <si>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</si>
  <si>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</si>
  <si>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</si>
  <si>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</si>
  <si>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</si>
  <si>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</si>
  <si>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</si>
  <si>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</si>
  <si>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</si>
  <si>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</si>
  <si>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</si>
  <si>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</si>
  <si>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</si>
  <si>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</si>
  <si>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</si>
  <si>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</si>
  <si>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</si>
  <si>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</si>
  <si>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</si>
  <si>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</si>
  <si>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</si>
  <si>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</si>
  <si>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</si>
  <si>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</si>
  <si>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</si>
  <si>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</si>
  <si>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</si>
  <si>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</si>
  <si>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</si>
  <si>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</si>
  <si>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</si>
  <si>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</si>
  <si>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</si>
  <si>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</si>
  <si>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</si>
  <si>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</si>
  <si>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</si>
  <si>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</si>
  <si>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</si>
  <si>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</si>
  <si>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</si>
  <si>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</si>
  <si>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</si>
  <si>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</si>
  <si>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</si>
  <si>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</si>
  <si>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</si>
  <si>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</si>
  <si>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</si>
  <si>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</si>
  <si>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</si>
  <si>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</si>
  <si>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</si>
  <si>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</si>
  <si>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</si>
  <si>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</si>
  <si>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</si>
  <si>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</si>
  <si>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</si>
  <si>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</si>
  <si>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</si>
  <si>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</si>
  <si>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</si>
  <si>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</si>
  <si>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</si>
  <si>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</si>
  <si>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</si>
  <si>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</si>
  <si>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</si>
  <si>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</si>
  <si>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</si>
  <si>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</si>
  <si>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</si>
  <si>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</si>
  <si>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</si>
  <si>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</si>
  <si>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</si>
  <si>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</si>
  <si>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</si>
  <si>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</si>
  <si>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</si>
  <si>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</si>
  <si>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</si>
  <si>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</si>
  <si>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</si>
  <si>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</si>
  <si>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</si>
  <si>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</si>
  <si>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</si>
  <si>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</si>
  <si>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</si>
  <si>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</si>
  <si>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</si>
  <si>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</si>
  <si>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</si>
  <si>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</si>
  <si>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</si>
  <si>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</si>
  <si>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</si>
  <si>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</si>
  <si>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</si>
  <si>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</si>
  <si>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</si>
  <si>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</si>
  <si>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</si>
  <si>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</si>
  <si>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</si>
  <si>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</si>
  <si>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</si>
  <si>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</si>
  <si>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</si>
  <si>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</si>
  <si>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</si>
  <si>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</si>
  <si>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</si>
  <si>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</si>
  <si>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</si>
  <si>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</si>
  <si>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</si>
  <si>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</si>
  <si>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</si>
  <si>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</si>
  <si>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</si>
  <si>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</si>
  <si>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</si>
  <si>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</si>
  <si>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</si>
  <si>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</si>
  <si>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</si>
  <si>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</si>
  <si>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</si>
  <si>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</si>
  <si>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</si>
  <si>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</si>
  <si>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</si>
  <si>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</si>
  <si>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</si>
  <si>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</si>
  <si>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</si>
  <si>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</si>
  <si>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</si>
  <si>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</si>
  <si>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</si>
  <si>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</si>
  <si>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</si>
  <si>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</si>
  <si>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</si>
  <si>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</si>
  <si>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</si>
  <si>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</si>
  <si>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</si>
  <si>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</si>
  <si>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</si>
  <si>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</si>
  <si>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</si>
  <si>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</si>
  <si>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</si>
  <si>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</si>
  <si>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</si>
  <si>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</si>
  <si>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</si>
  <si>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</si>
  <si>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</si>
  <si>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</si>
  <si>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</si>
  <si>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</si>
  <si>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</si>
  <si>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</si>
  <si>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</si>
  <si>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</si>
  <si>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</si>
  <si>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</si>
  <si>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</si>
  <si>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</si>
  <si>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</si>
  <si>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</si>
  <si>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</si>
  <si>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</si>
  <si>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</si>
  <si>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</si>
  <si>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</si>
  <si>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</si>
  <si>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</si>
  <si>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</si>
  <si>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</si>
  <si>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</si>
  <si>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</si>
  <si>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</si>
  <si>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</si>
  <si>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</si>
  <si>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</si>
  <si>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</si>
  <si>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</si>
  <si>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</si>
  <si>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</si>
  <si>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</si>
  <si>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</si>
  <si>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</si>
  <si>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</si>
  <si>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</si>
  <si>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</si>
  <si>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</si>
  <si>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</si>
  <si>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</si>
  <si>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</si>
  <si>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</si>
  <si>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</si>
  <si>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</si>
  <si>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</si>
  <si>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</si>
  <si>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</si>
  <si>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</si>
  <si>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</si>
  <si>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</si>
  <si>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</si>
  <si>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</si>
  <si>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</si>
  <si>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</si>
  <si>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</si>
  <si>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</si>
  <si>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</si>
  <si>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</si>
  <si>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</si>
  <si>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</si>
  <si>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</si>
  <si>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</si>
  <si>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</si>
  <si>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</si>
  <si>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</si>
  <si>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</si>
  <si>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</si>
  <si>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</si>
  <si>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</si>
  <si>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</si>
  <si>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</si>
  <si>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</si>
  <si>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</si>
  <si>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</si>
  <si>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</si>
  <si>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</si>
  <si>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</si>
  <si>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</si>
  <si>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</si>
  <si>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</si>
  <si>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</si>
  <si>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</si>
  <si>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</si>
  <si>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</si>
  <si>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</si>
  <si>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</si>
  <si>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</si>
  <si>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</si>
  <si>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</si>
  <si>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</si>
  <si>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</si>
  <si>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</si>
  <si>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</si>
  <si>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</si>
  <si>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</si>
  <si>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</si>
  <si>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</si>
  <si>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</si>
  <si>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</si>
  <si>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</si>
  <si>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</si>
  <si>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</si>
  <si>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</si>
  <si>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</si>
  <si>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</si>
  <si>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</si>
  <si>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</si>
  <si>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</si>
  <si>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</si>
  <si>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</si>
  <si>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</si>
  <si>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</si>
  <si>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</si>
  <si>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</si>
  <si>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</si>
  <si>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</si>
  <si>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</si>
  <si>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</si>
  <si>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</si>
  <si>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</si>
  <si>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</si>
  <si>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</si>
  <si>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</si>
  <si>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</si>
  <si>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</si>
  <si>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</si>
  <si>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</si>
  <si>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</si>
  <si>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</si>
  <si>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</si>
  <si>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</si>
  <si>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</si>
  <si>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</si>
  <si>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</si>
  <si>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</si>
  <si>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</si>
  <si>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</si>
  <si>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</si>
  <si>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</si>
  <si>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</si>
  <si>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</si>
  <si>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</si>
  <si>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</si>
  <si>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</si>
  <si>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</si>
  <si>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</si>
  <si>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</si>
  <si>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</si>
  <si>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</si>
  <si>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</si>
  <si>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</si>
  <si>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</si>
  <si>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</si>
  <si>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</si>
  <si>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</si>
  <si>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</si>
  <si>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</si>
  <si>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</si>
  <si>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</si>
  <si>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</si>
  <si>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</si>
  <si>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</si>
  <si>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</si>
  <si>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</si>
  <si>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</si>
  <si>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</si>
  <si>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</si>
  <si>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</si>
  <si>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</si>
  <si>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</si>
  <si>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</si>
  <si>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</si>
  <si>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</si>
  <si>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</si>
  <si>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</si>
  <si>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</si>
  <si>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</si>
  <si>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</si>
  <si>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</si>
  <si>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</si>
  <si>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</si>
  <si>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</si>
  <si>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</si>
  <si>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</si>
  <si>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</si>
  <si>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</si>
  <si>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</si>
  <si>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</si>
  <si>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</si>
  <si>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</si>
  <si>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</si>
  <si>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</si>
  <si>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</si>
  <si>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</si>
  <si>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</si>
  <si>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</si>
  <si>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</si>
  <si>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</si>
  <si>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</si>
  <si>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</si>
  <si>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</si>
  <si>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</si>
  <si>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</si>
  <si>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</si>
  <si>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</si>
  <si>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</si>
  <si>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</si>
  <si>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</si>
  <si>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</si>
  <si>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</si>
  <si>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</si>
  <si>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</si>
  <si>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</si>
  <si>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</si>
  <si>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</si>
  <si>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</si>
  <si>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</si>
  <si>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</si>
  <si>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</si>
  <si>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</si>
  <si>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</si>
  <si>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</si>
  <si>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</si>
  <si>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</si>
  <si>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</si>
  <si>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</si>
  <si>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</si>
  <si>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</si>
  <si>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</si>
  <si>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</si>
  <si>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</si>
  <si>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</si>
  <si>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</si>
  <si>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</si>
  <si>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</si>
  <si>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</si>
  <si>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</si>
  <si>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</si>
  <si>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</si>
  <si>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</si>
  <si>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</si>
  <si>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</si>
  <si>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</si>
  <si>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</si>
  <si>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</si>
  <si>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</si>
  <si>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</si>
  <si>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</si>
  <si>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</si>
  <si>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</si>
  <si>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</si>
  <si>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</si>
  <si>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</si>
  <si>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</si>
  <si>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</si>
  <si>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</si>
  <si>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</si>
  <si>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</si>
  <si>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</si>
  <si>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</si>
  <si>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</si>
  <si>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</si>
  <si>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</si>
  <si>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</si>
  <si>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</si>
  <si>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</si>
  <si>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</si>
  <si>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</si>
  <si>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</si>
  <si>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</si>
  <si>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</si>
  <si>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</si>
  <si>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</si>
  <si>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</si>
  <si>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</si>
  <si>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</si>
  <si>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</si>
  <si>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</si>
  <si>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</si>
  <si>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</si>
  <si>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</si>
  <si>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</si>
  <si>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</si>
  <si>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</si>
  <si>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</si>
  <si>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</si>
  <si>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</si>
  <si>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</si>
  <si>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</si>
  <si>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</si>
  <si>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</si>
  <si>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</si>
  <si>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</si>
  <si>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</si>
  <si>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</si>
  <si>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</si>
  <si>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</si>
  <si>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</si>
  <si>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</si>
  <si>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</si>
  <si>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</si>
  <si>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</si>
  <si>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</si>
  <si>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</si>
  <si>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</si>
  <si>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</si>
  <si>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</si>
  <si>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</si>
  <si>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</si>
  <si>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</si>
  <si>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</si>
  <si>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</si>
  <si>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</si>
  <si>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</si>
  <si>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</si>
  <si>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</si>
  <si>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</si>
  <si>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</si>
  <si>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</si>
  <si>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</si>
  <si>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</si>
  <si>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</si>
  <si>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</si>
  <si>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</si>
  <si>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</si>
  <si>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</si>
  <si>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</si>
  <si>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</si>
  <si>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</si>
  <si>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</si>
  <si>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</si>
  <si>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</si>
  <si>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</si>
  <si>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</si>
  <si>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</si>
  <si>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</si>
  <si>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</si>
  <si>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</si>
  <si>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</si>
  <si>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</si>
  <si>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</si>
  <si>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</si>
  <si>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</si>
  <si>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</si>
  <si>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</si>
  <si>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</si>
  <si>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</si>
  <si>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</si>
  <si>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</si>
  <si>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</si>
  <si>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</si>
  <si>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</si>
  <si>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</si>
  <si>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</si>
  <si>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</si>
  <si>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</si>
  <si>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</si>
  <si>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</si>
  <si>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</si>
  <si>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</si>
  <si>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</si>
  <si>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</si>
  <si>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</si>
  <si>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</si>
  <si>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</si>
  <si>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</si>
  <si>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</si>
  <si>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</si>
  <si>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</si>
  <si>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</si>
  <si>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</si>
  <si>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</si>
  <si>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</si>
  <si>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</si>
  <si>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</si>
  <si>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</si>
  <si>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</si>
  <si>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</si>
  <si>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</si>
  <si>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</si>
  <si>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</si>
  <si>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</si>
  <si>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</si>
  <si>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</si>
  <si>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</si>
  <si>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</si>
  <si>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</si>
  <si>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</si>
  <si>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</si>
  <si>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</si>
  <si>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</si>
  <si>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</si>
  <si>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</si>
  <si>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</si>
  <si>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</si>
  <si>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</si>
  <si>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</si>
  <si>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</si>
  <si>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</si>
  <si>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</si>
  <si>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</si>
  <si>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</si>
  <si>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</si>
  <si>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</si>
  <si>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</si>
  <si>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</si>
  <si>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</si>
  <si>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</si>
  <si>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</si>
  <si>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</si>
  <si>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</si>
  <si>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</si>
  <si>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</si>
  <si>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</si>
  <si>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</si>
  <si>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</si>
  <si>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</si>
  <si>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</si>
  <si>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</si>
  <si>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</si>
  <si>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</si>
  <si>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</si>
  <si>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</si>
  <si>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</si>
  <si>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</si>
  <si>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</si>
  <si>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</si>
  <si>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</si>
  <si>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</si>
  <si>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</si>
  <si>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</si>
  <si>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</si>
  <si>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</si>
  <si>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</si>
  <si>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</si>
  <si>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</si>
  <si>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</si>
  <si>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</si>
  <si>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</si>
  <si>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</si>
  <si>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</si>
  <si>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</si>
  <si>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</si>
  <si>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</si>
  <si>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</si>
  <si>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</si>
  <si>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</si>
  <si>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</si>
  <si>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</si>
  <si>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</si>
  <si>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</si>
  <si>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</si>
  <si>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</si>
  <si>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</si>
  <si>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</si>
  <si>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</si>
  <si>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</si>
  <si>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</si>
  <si>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</si>
  <si>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</si>
  <si>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</si>
  <si>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</si>
  <si>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</si>
  <si>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</si>
  <si>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</si>
  <si>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</si>
  <si>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</si>
  <si>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</si>
  <si>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</si>
  <si>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</si>
  <si>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</si>
  <si>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</si>
  <si>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</si>
  <si>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</si>
  <si>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</si>
  <si>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</si>
  <si>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</si>
  <si>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</si>
  <si>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</si>
  <si>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</si>
  <si>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</si>
  <si>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</si>
  <si>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</si>
  <si>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</si>
  <si>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</si>
  <si>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</si>
  <si>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</si>
  <si>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</si>
  <si>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</si>
  <si>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</si>
  <si>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</si>
  <si>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</si>
  <si>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</si>
  <si>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</si>
  <si>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</si>
  <si>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</si>
  <si>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</si>
  <si>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</si>
  <si>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</si>
  <si>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</si>
  <si>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</si>
  <si>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</si>
  <si>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</si>
  <si>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</si>
  <si>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</si>
  <si>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</si>
  <si>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</si>
  <si>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</si>
  <si>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</si>
  <si>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</si>
  <si>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</si>
  <si>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</si>
  <si>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</si>
  <si>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</si>
  <si>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</si>
  <si>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</si>
  <si>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</si>
  <si>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</si>
  <si>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</si>
  <si>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</si>
  <si>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</si>
  <si>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</si>
  <si>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</si>
  <si>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</si>
  <si>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</si>
  <si>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</si>
  <si>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</si>
  <si>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</si>
  <si>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</si>
  <si>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</si>
  <si>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</si>
  <si>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</si>
  <si>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</si>
  <si>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</si>
  <si>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</si>
  <si>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</si>
  <si>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</si>
  <si>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</si>
  <si>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</si>
  <si>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</si>
  <si>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</si>
  <si>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</si>
  <si>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</si>
  <si>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</si>
  <si>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</si>
  <si>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</si>
  <si>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</si>
  <si>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</si>
  <si>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</si>
  <si>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</si>
  <si>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</si>
  <si>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</si>
  <si>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</si>
  <si>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</si>
  <si>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</si>
  <si>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</si>
  <si>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</si>
  <si>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</si>
  <si>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</si>
  <si>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</si>
  <si>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</si>
  <si>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</si>
  <si>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</si>
  <si>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</si>
  <si>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</si>
  <si>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</si>
  <si>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</si>
  <si>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</si>
  <si>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</si>
  <si>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</si>
  <si>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</si>
  <si>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</si>
  <si>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</si>
  <si>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</si>
  <si>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</si>
  <si>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</si>
  <si>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</si>
  <si>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</si>
  <si>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</si>
  <si>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</si>
  <si>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</si>
  <si>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</si>
  <si>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</si>
  <si>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</si>
  <si>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</si>
  <si>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</si>
  <si>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</si>
  <si>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</si>
  <si>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</si>
  <si>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</si>
  <si>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</si>
  <si>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</si>
  <si>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</si>
  <si>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</si>
  <si>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</si>
  <si>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</si>
  <si>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</si>
  <si>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</si>
  <si>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</si>
  <si>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</si>
  <si>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</si>
  <si>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</si>
  <si>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</si>
  <si>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</si>
  <si>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</si>
  <si>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</si>
  <si>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</si>
  <si>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</si>
  <si>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</si>
  <si>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</si>
  <si>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</si>
  <si>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</si>
  <si>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</si>
  <si>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</si>
  <si>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</si>
  <si>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</si>
  <si>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</si>
  <si>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</si>
  <si>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</si>
  <si>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</si>
  <si>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</si>
  <si>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</si>
  <si>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</si>
  <si>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</si>
  <si>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</si>
  <si>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</si>
  <si>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</si>
  <si>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</si>
  <si>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</si>
  <si>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</si>
  <si>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</si>
  <si>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</si>
  <si>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</si>
  <si>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</si>
  <si>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</si>
  <si>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</si>
  <si>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</si>
  <si>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</si>
  <si>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</si>
  <si>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</si>
  <si>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</si>
  <si>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</si>
  <si>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</si>
  <si>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</si>
  <si>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</si>
  <si>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</si>
  <si>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</si>
  <si>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</si>
  <si>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</si>
  <si>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</si>
  <si>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</si>
  <si>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</si>
  <si>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</si>
  <si>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</si>
  <si>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</si>
  <si>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</si>
  <si>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</si>
  <si>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</si>
  <si>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</si>
  <si>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</si>
  <si>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</si>
  <si>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</si>
  <si>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</si>
  <si>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</si>
  <si>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</si>
  <si>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</si>
  <si>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</si>
  <si>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</si>
  <si>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</si>
  <si>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</si>
  <si>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</si>
  <si>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</si>
  <si>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</si>
  <si>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</si>
  <si>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</si>
  <si>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</si>
  <si>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</si>
  <si>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</si>
  <si>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</si>
  <si>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</si>
  <si>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</si>
  <si>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</si>
  <si>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</si>
  <si>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</si>
  <si>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</si>
  <si>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</si>
  <si>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</si>
  <si>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</si>
  <si>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</si>
  <si>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</si>
  <si>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</si>
  <si>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</si>
  <si>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</si>
  <si>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</si>
  <si>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</si>
  <si>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</si>
  <si>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</si>
  <si>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</si>
  <si>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</si>
  <si>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</si>
  <si>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</si>
  <si>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</si>
  <si>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</si>
  <si>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</si>
  <si>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</si>
  <si>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</si>
  <si>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</si>
  <si>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</si>
  <si>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</si>
  <si>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</si>
  <si>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</si>
  <si>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</si>
  <si>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</si>
  <si>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</si>
  <si>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</si>
  <si>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</si>
  <si>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</si>
  <si>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</si>
  <si>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</si>
  <si>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</si>
  <si>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</si>
  <si>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</si>
  <si>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</si>
  <si>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</si>
  <si>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</si>
  <si>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</si>
  <si>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</si>
  <si>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</si>
  <si>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</si>
  <si>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</si>
  <si>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</si>
  <si>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</si>
  <si>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</si>
  <si>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</si>
  <si>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</si>
  <si>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</si>
  <si>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</si>
  <si>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</si>
  <si>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</si>
  <si>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</si>
  <si>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</si>
  <si>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</si>
  <si>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</si>
  <si>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</si>
  <si>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</si>
  <si>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</si>
  <si>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</si>
  <si>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</si>
  <si>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</si>
  <si>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</si>
  <si>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</si>
  <si>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</si>
  <si>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</si>
  <si>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</si>
  <si>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</si>
  <si>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</si>
  <si>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</si>
  <si>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</si>
  <si>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</si>
  <si>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</si>
  <si>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</si>
  <si>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</si>
  <si>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</si>
  <si>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</si>
  <si>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</si>
  <si>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</si>
  <si>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</si>
  <si>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</si>
  <si>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</si>
  <si>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</si>
  <si>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</si>
  <si>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</si>
  <si>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</si>
  <si>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</si>
  <si>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</si>
  <si>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</si>
  <si>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</si>
  <si>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</si>
  <si>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</si>
  <si>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</si>
  <si>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</si>
  <si>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</si>
  <si>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</si>
  <si>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</si>
  <si>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</si>
  <si>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</si>
  <si>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</si>
  <si>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</si>
  <si>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</si>
  <si>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</si>
  <si>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</si>
  <si>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</si>
  <si>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</si>
  <si>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</si>
  <si>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</si>
  <si>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</si>
  <si>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</si>
  <si>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</si>
  <si>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</si>
  <si>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</si>
  <si>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</si>
  <si>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</si>
  <si>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</si>
  <si>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</si>
  <si>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</si>
  <si>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</si>
  <si>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</si>
  <si>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</si>
  <si>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</si>
  <si>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</si>
  <si>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</si>
  <si>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</si>
  <si>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</si>
  <si>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</si>
  <si>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</si>
  <si>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</si>
  <si>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</si>
  <si>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</si>
  <si>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</si>
  <si>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</si>
  <si>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</si>
  <si>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</si>
  <si>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</si>
  <si>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</si>
  <si>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</si>
  <si>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</si>
  <si>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</si>
  <si>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</si>
  <si>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</si>
  <si>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</si>
  <si>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</si>
  <si>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</si>
  <si>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</si>
  <si>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</si>
  <si>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</si>
  <si>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</si>
  <si>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</si>
  <si>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</si>
  <si>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</si>
  <si>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</si>
  <si>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</si>
  <si>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</si>
  <si>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</si>
  <si>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</si>
  <si>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</si>
  <si>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</si>
  <si>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</si>
  <si>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</si>
  <si>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</si>
  <si>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</si>
  <si>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</si>
  <si>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</si>
  <si>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</si>
  <si>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</si>
  <si>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</si>
  <si>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</si>
  <si>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</si>
  <si>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</si>
  <si>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</si>
  <si>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</si>
  <si>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</si>
  <si>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</si>
  <si>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</si>
  <si>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</si>
  <si>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</si>
  <si>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</si>
  <si>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</si>
  <si>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</si>
  <si>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</si>
  <si>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</si>
  <si>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</si>
  <si>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</si>
  <si>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</si>
  <si>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</si>
  <si>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</si>
  <si>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</si>
  <si>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</si>
  <si>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</si>
  <si>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</si>
  <si>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</si>
  <si>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</si>
  <si>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</si>
  <si>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</si>
  <si>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</si>
  <si>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</si>
  <si>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</si>
  <si>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</si>
  <si>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</si>
  <si>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</si>
  <si>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</si>
  <si>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</si>
  <si>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</si>
  <si>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</si>
  <si>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</si>
  <si>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</si>
  <si>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</si>
  <si>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</si>
  <si>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</si>
  <si>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</si>
  <si>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</si>
  <si>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</si>
  <si>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</si>
  <si>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</si>
  <si>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</si>
  <si>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</si>
  <si>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</si>
  <si>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</si>
  <si>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</si>
  <si>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</si>
  <si>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</si>
  <si>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</si>
  <si>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</si>
  <si>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</si>
  <si>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</si>
  <si>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</si>
  <si>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</si>
  <si>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</si>
  <si>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</si>
  <si>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</si>
  <si>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</si>
  <si>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</si>
  <si>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</si>
  <si>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</si>
  <si>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</si>
  <si>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</si>
  <si>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</si>
  <si>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</si>
  <si>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</si>
  <si>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</si>
  <si>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</si>
  <si>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</si>
  <si>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</si>
  <si>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</si>
  <si>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</si>
  <si>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</si>
  <si>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</si>
  <si>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</si>
  <si>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</si>
  <si>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</si>
  <si>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</si>
  <si>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</si>
  <si>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</si>
  <si>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</si>
  <si>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</si>
  <si>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</si>
  <si>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</si>
  <si>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</si>
  <si>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</si>
  <si>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</si>
  <si>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</si>
  <si>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</si>
  <si>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</si>
  <si>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</si>
  <si>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</si>
  <si>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</si>
  <si>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</si>
  <si>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</si>
  <si>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</si>
  <si>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</si>
  <si>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</si>
  <si>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</si>
  <si>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</si>
  <si>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</si>
  <si>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</si>
  <si>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</si>
  <si>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</si>
  <si>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</si>
  <si>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</si>
  <si>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</si>
  <si>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</si>
  <si>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</si>
  <si>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</si>
  <si>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</si>
  <si>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</si>
  <si>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</si>
  <si>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</si>
  <si>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</si>
  <si>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</si>
  <si>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</si>
  <si>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</si>
  <si>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</si>
  <si>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</si>
  <si>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</si>
  <si>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</si>
  <si>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</si>
  <si>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</si>
  <si>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</si>
  <si>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</si>
  <si>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</si>
  <si>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</si>
  <si>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</si>
  <si>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</si>
  <si>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</si>
  <si>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</si>
  <si>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</si>
  <si>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</si>
  <si>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</si>
  <si>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</si>
  <si>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</si>
  <si>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</si>
  <si>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</si>
  <si>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</si>
  <si>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</si>
  <si>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</si>
  <si>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</si>
  <si>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</si>
  <si>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</si>
  <si>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</si>
  <si>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</si>
  <si>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</si>
  <si>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</si>
  <si>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</si>
  <si>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</si>
  <si>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</si>
  <si>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</si>
  <si>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</si>
  <si>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</si>
  <si>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</si>
  <si>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</si>
  <si>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</si>
  <si>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</si>
  <si>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</si>
  <si>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</si>
  <si>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</si>
  <si>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</si>
  <si>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</si>
  <si>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</si>
  <si>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</si>
  <si>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</si>
  <si>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</si>
  <si>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</si>
  <si>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</si>
  <si>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</si>
  <si>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</si>
  <si>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</si>
  <si>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</si>
  <si>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</si>
  <si>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</si>
  <si>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</si>
  <si>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</si>
  <si>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</si>
  <si>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</si>
  <si>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</si>
  <si>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</si>
  <si>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</si>
  <si>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</si>
  <si>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</si>
  <si>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</si>
  <si>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</si>
  <si>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</si>
  <si>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</si>
  <si>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</si>
  <si>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</si>
  <si>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</si>
  <si>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</si>
  <si>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</si>
  <si>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</si>
  <si>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</si>
  <si>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</si>
  <si>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</si>
  <si>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</si>
  <si>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</si>
  <si>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</si>
  <si>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</si>
  <si>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</si>
  <si>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</si>
  <si>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</si>
  <si>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</si>
  <si>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</si>
  <si>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</si>
  <si>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</si>
  <si>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</si>
  <si>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</si>
  <si>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</si>
  <si>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</si>
  <si>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</si>
  <si>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</si>
  <si>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</si>
  <si>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</si>
  <si>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</si>
  <si>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</si>
  <si>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</si>
  <si>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</si>
  <si>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</si>
  <si>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</si>
  <si>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</si>
  <si>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</si>
  <si>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</si>
  <si>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</si>
  <si>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</si>
  <si>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</si>
  <si>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</si>
  <si>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</si>
  <si>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</si>
  <si>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</si>
  <si>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</si>
  <si>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</si>
  <si>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</si>
  <si>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</si>
  <si>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</si>
  <si>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</si>
  <si>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</si>
  <si>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</si>
  <si>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</si>
  <si>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</si>
  <si>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</si>
  <si>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</si>
  <si>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</si>
  <si>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</si>
  <si>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</si>
  <si>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</si>
  <si>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</si>
  <si>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</si>
  <si>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</si>
  <si>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</si>
  <si>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</si>
  <si>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</si>
  <si>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</si>
  <si>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</si>
  <si>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</si>
  <si>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</si>
  <si>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</si>
  <si>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</si>
  <si>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</si>
  <si>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</si>
  <si>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</si>
  <si>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</si>
  <si>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</si>
  <si>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</si>
  <si>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</si>
  <si>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</si>
  <si>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</si>
  <si>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</si>
  <si>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</si>
  <si>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</si>
  <si>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</si>
  <si>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</si>
  <si>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</si>
  <si>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</si>
  <si>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</si>
  <si>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</si>
  <si>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</si>
  <si>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</si>
  <si>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</si>
  <si>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</si>
  <si>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</si>
  <si>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</si>
  <si>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</si>
  <si>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</si>
  <si>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</si>
  <si>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</si>
  <si>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</si>
  <si>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</si>
  <si>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</si>
  <si>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</si>
  <si>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</si>
  <si>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</si>
  <si>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</si>
  <si>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</si>
  <si>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</si>
  <si>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</si>
  <si>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</si>
  <si>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</si>
  <si>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</si>
  <si>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</si>
  <si>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</si>
  <si>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</si>
  <si>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</si>
  <si>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</si>
  <si>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</si>
  <si>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</si>
  <si>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</si>
  <si>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</si>
  <si>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</si>
  <si>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</si>
  <si>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</si>
  <si>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</si>
  <si>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</si>
  <si>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</si>
  <si>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</si>
  <si>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</si>
  <si>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</si>
  <si>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</si>
  <si>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</si>
  <si>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</si>
  <si>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</si>
  <si>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</si>
  <si>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</si>
  <si>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</si>
  <si>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</si>
  <si>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</si>
  <si>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</si>
  <si>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</si>
  <si>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</si>
  <si>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</si>
  <si>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</si>
  <si>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</si>
  <si>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</si>
  <si>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</si>
  <si>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</si>
  <si>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</si>
  <si>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</si>
  <si>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</si>
  <si>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</si>
  <si>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</si>
  <si>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</si>
  <si>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</si>
  <si>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</si>
  <si>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</si>
  <si>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</si>
  <si>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</si>
  <si>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</si>
  <si>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</si>
  <si>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</si>
  <si>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</si>
  <si>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</si>
  <si>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</si>
  <si>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</si>
  <si>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</si>
  <si>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</si>
  <si>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</si>
  <si>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</si>
  <si>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</si>
  <si>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</si>
  <si>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</si>
  <si>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</si>
  <si>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</si>
  <si>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</si>
  <si>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</si>
  <si>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</si>
  <si>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</si>
  <si>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</si>
  <si>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</si>
  <si>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</si>
  <si>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</si>
  <si>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</si>
  <si>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</si>
  <si>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</si>
  <si>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</si>
  <si>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</si>
  <si>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</si>
  <si>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</si>
  <si>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</si>
  <si>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</si>
  <si>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</si>
  <si>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</si>
  <si>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</si>
  <si>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</si>
  <si>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</si>
  <si>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</si>
  <si>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</si>
  <si>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</si>
  <si>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</si>
  <si>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</si>
  <si>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</si>
  <si>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</si>
  <si>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</si>
  <si>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</si>
  <si>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</si>
  <si>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</si>
  <si>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</si>
  <si>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</si>
  <si>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</si>
  <si>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</si>
  <si>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</si>
  <si>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</si>
  <si>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</si>
  <si>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</si>
  <si>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</si>
  <si>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</si>
  <si>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</si>
  <si>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</si>
  <si>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</si>
  <si>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</si>
  <si>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</si>
  <si>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</si>
  <si>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</si>
  <si>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</si>
  <si>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</si>
  <si>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</si>
  <si>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</si>
  <si>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</si>
  <si>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</si>
  <si>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</si>
  <si>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</si>
  <si>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</si>
  <si>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</si>
  <si>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</si>
  <si>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</si>
  <si>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</si>
  <si>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</si>
  <si>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</si>
  <si>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</si>
  <si>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</si>
  <si>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</si>
  <si>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</si>
  <si>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</si>
  <si>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</si>
  <si>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</si>
  <si>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</si>
  <si>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</si>
  <si>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</si>
  <si>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</si>
  <si>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</si>
  <si>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</si>
  <si>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</si>
  <si>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</si>
  <si>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</si>
  <si>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</si>
  <si>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</si>
  <si>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</si>
  <si>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</si>
  <si>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</si>
  <si>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</si>
  <si>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</si>
  <si>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</si>
  <si>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</si>
  <si>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</si>
  <si>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</si>
  <si>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</si>
  <si>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</si>
  <si>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</si>
  <si>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</si>
  <si>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</si>
  <si>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</si>
  <si>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</si>
  <si>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</si>
  <si>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</si>
  <si>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</si>
  <si>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</si>
  <si>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</si>
  <si>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</si>
  <si>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</si>
  <si>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</si>
  <si>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</si>
  <si>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</si>
  <si>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</si>
  <si>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</si>
  <si>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</si>
  <si>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</si>
  <si>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</si>
  <si>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</si>
  <si>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</si>
  <si>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</si>
  <si>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</si>
  <si>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</si>
  <si>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</si>
  <si>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</si>
  <si>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</si>
  <si>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</si>
  <si>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</si>
  <si>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</si>
  <si>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</si>
  <si>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</si>
  <si>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</si>
  <si>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</si>
  <si>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</si>
  <si>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</si>
  <si>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</si>
  <si>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</si>
  <si>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</si>
  <si>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</si>
  <si>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</si>
  <si>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</si>
  <si>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</si>
  <si>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</si>
  <si>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</si>
  <si>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</si>
  <si>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</si>
  <si>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</si>
  <si>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</si>
  <si>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</si>
  <si>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</si>
  <si>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</si>
  <si>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</si>
  <si>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</si>
  <si>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</si>
  <si>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</si>
  <si>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</si>
  <si>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</si>
  <si>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</si>
  <si>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</si>
  <si>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</si>
  <si>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</si>
  <si>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</si>
  <si>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</si>
  <si>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</si>
  <si>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</si>
  <si>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</si>
  <si>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</si>
  <si>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</si>
  <si>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</si>
  <si>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</si>
  <si>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</si>
  <si>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</si>
  <si>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</si>
  <si>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</si>
  <si>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</si>
  <si>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</si>
  <si>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</si>
  <si>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</si>
  <si>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</si>
  <si>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</si>
  <si>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</si>
  <si>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</si>
  <si>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</si>
  <si>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</si>
  <si>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</si>
  <si>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</si>
  <si>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</si>
  <si>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</si>
  <si>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</si>
  <si>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</si>
  <si>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</si>
  <si>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</si>
  <si>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</si>
  <si>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</si>
  <si>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</si>
  <si>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</si>
  <si>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</si>
  <si>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</si>
  <si>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</si>
  <si>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</si>
  <si>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</si>
  <si>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</si>
  <si>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</si>
  <si>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</si>
  <si>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</si>
  <si>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</si>
  <si>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</si>
  <si>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</si>
  <si>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</si>
  <si>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</si>
  <si>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</si>
  <si>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</si>
  <si>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</si>
  <si>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</si>
  <si>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</si>
  <si>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</si>
  <si>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</si>
  <si>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</si>
  <si>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</si>
  <si>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</si>
  <si>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</si>
  <si>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</si>
  <si>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</si>
  <si>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</si>
  <si>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</si>
  <si>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</si>
  <si>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</si>
  <si>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</si>
  <si>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</si>
  <si>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</si>
  <si>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</si>
  <si>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</si>
  <si>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</si>
  <si>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</si>
  <si>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</si>
  <si>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</si>
  <si>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</si>
  <si>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</si>
  <si>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</si>
  <si>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</si>
  <si>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</si>
  <si>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</si>
  <si>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</si>
  <si>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</si>
  <si>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</si>
  <si>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</si>
  <si>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</si>
  <si>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</si>
  <si>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</si>
  <si>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</si>
  <si>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</si>
  <si>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</si>
  <si>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</si>
  <si>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</si>
  <si>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</si>
  <si>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</si>
  <si>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</si>
  <si>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</si>
  <si>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</si>
  <si>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</si>
  <si>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</si>
  <si>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</si>
  <si>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</si>
  <si>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</si>
  <si>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</si>
  <si>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</si>
  <si>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</si>
  <si>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</si>
  <si>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</si>
  <si>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</si>
  <si>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</si>
  <si>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</si>
  <si>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</si>
  <si>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</si>
  <si>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</si>
  <si>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</si>
  <si>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</si>
  <si>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</si>
  <si>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</si>
  <si>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</si>
  <si>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</si>
  <si>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</si>
  <si>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</si>
  <si>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</si>
  <si>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</si>
  <si>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</si>
  <si>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</si>
  <si>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</si>
  <si>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</si>
  <si>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</si>
  <si>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</si>
  <si>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</si>
  <si>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</si>
  <si>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</si>
  <si>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</si>
  <si>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</si>
  <si>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</si>
  <si>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</si>
  <si>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</si>
  <si>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</si>
  <si>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</si>
  <si>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</si>
  <si>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</si>
  <si>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</si>
  <si>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</si>
  <si>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</si>
  <si>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</si>
  <si>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</si>
  <si>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</si>
  <si>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</si>
  <si>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</si>
  <si>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</si>
  <si>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</si>
  <si>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</si>
  <si>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</si>
  <si>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</si>
  <si>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</si>
  <si>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</si>
  <si>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</si>
  <si>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</si>
  <si>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</si>
  <si>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</si>
  <si>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</si>
  <si>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</si>
  <si>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</si>
  <si>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</si>
  <si>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</si>
  <si>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</si>
  <si>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</si>
  <si>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</si>
  <si>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</si>
  <si>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</si>
  <si>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</si>
  <si>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</si>
  <si>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</si>
  <si>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</si>
  <si>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</si>
  <si>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</si>
  <si>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</si>
  <si>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</si>
  <si>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</si>
  <si>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</si>
  <si>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</si>
  <si>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</si>
  <si>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</si>
  <si>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</si>
  <si>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</si>
  <si>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</si>
  <si>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</si>
  <si>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</si>
  <si>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</si>
  <si>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</si>
  <si>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</si>
  <si>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</si>
  <si>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</si>
  <si>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</si>
  <si>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</si>
  <si>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</si>
  <si>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</si>
  <si>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</si>
  <si>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</si>
  <si>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</si>
  <si>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</si>
  <si>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</si>
  <si>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</si>
  <si>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</si>
  <si>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</si>
  <si>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</si>
  <si>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</si>
  <si>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</si>
  <si>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</si>
  <si>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</si>
  <si>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</si>
  <si>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</si>
  <si>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</si>
  <si>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</si>
  <si>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</si>
  <si>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</si>
  <si>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</si>
  <si>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</si>
  <si>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</si>
  <si>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</si>
  <si>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</si>
  <si>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</si>
  <si>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</si>
  <si>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</si>
  <si>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</si>
  <si>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</si>
  <si>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</si>
  <si>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</si>
  <si>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</si>
  <si>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</si>
  <si>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</si>
  <si>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</si>
  <si>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</si>
  <si>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</si>
  <si>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</si>
  <si>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</si>
  <si>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</si>
  <si>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</si>
  <si>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</si>
  <si>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</si>
  <si>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</si>
  <si>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</si>
  <si>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</si>
  <si>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</si>
  <si>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</si>
  <si>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</si>
  <si>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</si>
  <si>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</si>
  <si>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</si>
  <si>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</si>
  <si>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</si>
  <si>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</si>
  <si>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</si>
  <si>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</si>
  <si>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</si>
  <si>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</si>
  <si>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</si>
  <si>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</si>
  <si>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</si>
  <si>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</si>
  <si>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</si>
  <si>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</si>
  <si>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</si>
  <si>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</si>
  <si>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</si>
  <si>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</si>
  <si>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</si>
  <si>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</si>
  <si>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</si>
  <si>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</si>
  <si>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</si>
  <si>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</si>
  <si>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</si>
  <si>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</si>
  <si>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</si>
  <si>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</si>
  <si>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</si>
  <si>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</si>
  <si>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</si>
  <si>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</si>
  <si>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</si>
  <si>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</si>
  <si>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</si>
  <si>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</si>
  <si>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</si>
  <si>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</si>
  <si>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</si>
  <si>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</si>
  <si>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</si>
  <si>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</si>
  <si>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</si>
  <si>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</si>
  <si>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</si>
  <si>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</si>
  <si>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</si>
  <si>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</si>
  <si>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</si>
  <si>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</si>
  <si>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</si>
  <si>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</si>
  <si>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</si>
  <si>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</si>
  <si>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</si>
  <si>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</si>
  <si>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</si>
  <si>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</si>
  <si>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</si>
  <si>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</si>
  <si>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</si>
  <si>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</si>
  <si>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</si>
  <si>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</si>
  <si>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</si>
  <si>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</si>
  <si>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</si>
  <si>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</si>
  <si>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</si>
  <si>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</si>
  <si>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</si>
  <si>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</si>
  <si>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</si>
  <si>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</si>
  <si>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</si>
  <si>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</si>
  <si>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</si>
  <si>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</si>
  <si>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</si>
  <si>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</si>
  <si>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</si>
  <si>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</si>
  <si>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</si>
  <si>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</si>
  <si>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</si>
  <si>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</si>
  <si>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</si>
  <si>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</si>
  <si>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</si>
  <si>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</si>
  <si>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</si>
  <si>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</si>
  <si>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</si>
  <si>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</si>
  <si>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</si>
  <si>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</si>
  <si>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</si>
  <si>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</si>
  <si>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</si>
  <si>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</si>
  <si>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</si>
  <si>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</si>
  <si>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</si>
  <si>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</si>
  <si>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</si>
  <si>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</si>
  <si>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</si>
  <si>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</si>
  <si>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</si>
  <si>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</si>
  <si>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</si>
  <si>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</si>
  <si>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</si>
  <si>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</si>
  <si>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</si>
  <si>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</si>
  <si>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</si>
  <si>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</si>
  <si>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</si>
  <si>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</si>
  <si>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</si>
  <si>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</si>
  <si>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</si>
  <si>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</si>
  <si>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</si>
  <si>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</si>
  <si>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</si>
  <si>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</si>
  <si>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</si>
  <si>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</si>
  <si>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</si>
  <si>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</si>
  <si>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</si>
  <si>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</si>
  <si>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</si>
  <si>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</si>
  <si>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</si>
  <si>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</si>
  <si>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</si>
  <si>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</si>
  <si>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</si>
  <si>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</si>
  <si>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</si>
  <si>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</si>
  <si>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</si>
  <si>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</si>
  <si>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</si>
  <si>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</si>
  <si>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</si>
  <si>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</si>
  <si>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</si>
  <si>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</si>
  <si>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</si>
  <si>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</si>
  <si>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</si>
  <si>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</si>
  <si>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</si>
  <si>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</si>
  <si>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</si>
  <si>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</si>
  <si>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</si>
  <si>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</si>
  <si>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</si>
  <si>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</si>
  <si>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</si>
  <si>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</si>
  <si>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</si>
  <si>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</si>
  <si>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</si>
  <si>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</si>
  <si>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</si>
  <si>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</si>
  <si>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</si>
  <si>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</si>
  <si>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</si>
  <si>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</si>
  <si>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</si>
  <si>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</si>
  <si>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</si>
  <si>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</si>
  <si>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</si>
  <si>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</si>
  <si>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</si>
  <si>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</si>
  <si>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</si>
  <si>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</si>
  <si>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</si>
  <si>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</si>
  <si>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</si>
  <si>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</si>
  <si>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</si>
  <si>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</si>
  <si>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</si>
  <si>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</si>
  <si>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</si>
  <si>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</si>
  <si>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</si>
  <si>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</si>
  <si>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</si>
  <si>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</si>
  <si>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</si>
  <si>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</si>
  <si>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</si>
  <si>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</si>
  <si>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</si>
  <si>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</si>
  <si>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</si>
  <si>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</si>
  <si>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</si>
  <si>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</si>
  <si>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</si>
  <si>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</si>
  <si>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</si>
  <si>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</si>
  <si>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</si>
  <si>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</si>
  <si>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</si>
  <si>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</si>
  <si>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</si>
  <si>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</si>
  <si>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</si>
  <si>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</si>
  <si>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</si>
  <si>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</si>
  <si>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</si>
  <si>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</si>
  <si>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</si>
  <si>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</si>
  <si>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</si>
  <si>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</si>
  <si>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</si>
  <si>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</si>
  <si>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</si>
  <si>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</si>
  <si>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</si>
  <si>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</si>
  <si>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</si>
  <si>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</si>
  <si>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</si>
  <si>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</si>
  <si>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</si>
  <si>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</si>
  <si>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</si>
  <si>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</si>
  <si>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</si>
  <si>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</si>
  <si>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</si>
  <si>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</si>
  <si>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</si>
  <si>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</si>
  <si>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</si>
  <si>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</si>
  <si>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</si>
  <si>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</si>
  <si>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</si>
  <si>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</si>
  <si>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</si>
  <si>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</si>
  <si>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</si>
  <si>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</si>
  <si>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</si>
  <si>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</si>
  <si>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</si>
  <si>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</si>
  <si>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</si>
  <si>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</si>
  <si>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</si>
  <si>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</si>
  <si>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</si>
  <si>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</si>
  <si>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</si>
  <si>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</si>
  <si>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</si>
  <si>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</si>
  <si>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</si>
  <si>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</si>
  <si>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</si>
  <si>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</si>
  <si>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</si>
  <si>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</si>
  <si>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</si>
  <si>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</si>
  <si>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</si>
  <si>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</si>
  <si>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</si>
  <si>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</si>
  <si>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</si>
  <si>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</si>
  <si>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</si>
  <si>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</si>
  <si>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</si>
  <si>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</si>
  <si>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</si>
  <si>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</si>
  <si>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</si>
  <si>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</si>
  <si>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</si>
  <si>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</si>
  <si>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</si>
  <si>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</si>
  <si>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</si>
  <si>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</si>
  <si>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</si>
  <si>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</si>
  <si>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</si>
  <si>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</si>
  <si>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</si>
  <si>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</si>
  <si>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</si>
  <si>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</si>
  <si>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</si>
  <si>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</si>
  <si>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</si>
  <si>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</si>
  <si>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</si>
  <si>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</si>
  <si>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</si>
  <si>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</si>
  <si>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</si>
  <si>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</si>
  <si>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</si>
  <si>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</si>
  <si>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</si>
  <si>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</si>
  <si>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</si>
  <si>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</si>
  <si>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</si>
  <si>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</si>
  <si>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</si>
  <si>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</si>
  <si>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</si>
  <si>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</si>
  <si>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</si>
  <si>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</si>
  <si>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</si>
  <si>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</si>
  <si>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</si>
  <si>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</si>
  <si>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</si>
  <si>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</si>
  <si>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</si>
  <si>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</si>
  <si>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</si>
  <si>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</si>
  <si>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</si>
  <si>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</si>
  <si>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</si>
  <si>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</si>
  <si>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</si>
  <si>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</si>
  <si>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</si>
  <si>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</si>
  <si>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</si>
  <si>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</si>
  <si>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</si>
  <si>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</si>
  <si>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</si>
  <si>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</si>
  <si>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</si>
  <si>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</si>
  <si>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</si>
  <si>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</si>
  <si>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</si>
  <si>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</si>
  <si>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</si>
  <si>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</si>
  <si>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</si>
  <si>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</si>
  <si>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</si>
  <si>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</si>
  <si>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</si>
  <si>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</si>
  <si>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</si>
  <si>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</si>
  <si>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</si>
  <si>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</si>
  <si>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</si>
  <si>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</si>
  <si>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</si>
  <si>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</si>
  <si>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</si>
  <si>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</si>
  <si>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</si>
  <si>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</si>
  <si>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</si>
  <si>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</si>
  <si>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</si>
  <si>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</si>
  <si>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</si>
  <si>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</si>
  <si>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</si>
  <si>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</si>
  <si>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</si>
  <si>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</si>
  <si>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</si>
  <si>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</si>
  <si>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</si>
  <si>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</si>
  <si>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</si>
  <si>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</si>
  <si>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</si>
  <si>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</si>
  <si>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</si>
  <si>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</si>
  <si>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</si>
  <si>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</si>
  <si>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</si>
  <si>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</si>
  <si>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</si>
  <si>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</si>
  <si>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</si>
  <si>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</si>
  <si>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</si>
  <si>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</si>
  <si>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</si>
  <si>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</si>
  <si>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</si>
  <si>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</si>
  <si>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</si>
  <si>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</si>
  <si>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</si>
  <si>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</si>
  <si>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</si>
  <si>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</si>
  <si>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</si>
  <si>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</si>
  <si>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</si>
  <si>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</si>
  <si>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</si>
  <si>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</si>
  <si>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</si>
  <si>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</si>
  <si>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</si>
  <si>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</si>
  <si>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</si>
  <si>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</si>
  <si>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</si>
  <si>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</si>
  <si>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</si>
  <si>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</si>
  <si>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</si>
  <si>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</si>
  <si>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</si>
  <si>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</si>
  <si>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</si>
  <si>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</si>
  <si>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</si>
  <si>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</si>
  <si>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</si>
  <si>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</si>
  <si>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</si>
  <si>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</si>
  <si>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</si>
  <si>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</si>
  <si>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</si>
  <si>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</si>
  <si>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</si>
  <si>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</si>
  <si>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</si>
  <si>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</si>
  <si>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</si>
  <si>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</si>
  <si>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</si>
  <si>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</si>
  <si>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</si>
  <si>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</si>
  <si>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</si>
  <si>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</si>
  <si>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</si>
  <si>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</si>
  <si>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</si>
  <si>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</si>
  <si>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</si>
  <si>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</si>
  <si>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</si>
  <si>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</si>
  <si>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</si>
  <si>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</si>
  <si>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</si>
  <si>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</si>
  <si>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</si>
  <si>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</si>
  <si>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</si>
  <si>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</si>
  <si>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</si>
  <si>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</si>
  <si>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</si>
  <si>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</si>
  <si>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</si>
  <si>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</si>
  <si>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</si>
  <si>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</si>
  <si>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</si>
  <si>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</si>
  <si>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</si>
  <si>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</si>
  <si>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</si>
  <si>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</si>
  <si>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</si>
  <si>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</si>
  <si>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</si>
  <si>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</si>
  <si>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</si>
  <si>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</si>
  <si>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</si>
  <si>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</si>
  <si>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</si>
  <si>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</si>
  <si>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</si>
  <si>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</si>
  <si>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</si>
  <si>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</si>
  <si>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</si>
  <si>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</si>
  <si>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</si>
  <si>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</si>
  <si>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</si>
  <si>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</si>
  <si>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</si>
  <si>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</si>
  <si>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</si>
  <si>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</si>
  <si>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</si>
  <si>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</si>
  <si>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</si>
  <si>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</si>
  <si>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</si>
  <si>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</si>
  <si>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</si>
  <si>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</si>
  <si>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</si>
  <si>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</si>
  <si>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</si>
  <si>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</si>
  <si>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</si>
  <si>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</si>
  <si>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</si>
  <si>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</si>
  <si>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</si>
  <si>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</si>
  <si>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</si>
  <si>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</si>
  <si>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</si>
  <si>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</si>
  <si>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</si>
  <si>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</si>
  <si>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</si>
  <si>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</si>
  <si>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</si>
  <si>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</si>
  <si>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</si>
  <si>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</si>
  <si>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</si>
  <si>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</si>
  <si>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</si>
  <si>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</si>
  <si>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</si>
  <si>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</si>
  <si>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</si>
  <si>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</si>
  <si>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</si>
  <si>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</si>
  <si>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</si>
  <si>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</si>
  <si>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</si>
  <si>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</si>
  <si>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</si>
  <si>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</si>
  <si>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</si>
  <si>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</si>
  <si>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</si>
  <si>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</si>
  <si>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</si>
  <si>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</si>
  <si>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</si>
  <si>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</si>
  <si>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</si>
  <si>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</si>
  <si>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</si>
  <si>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</si>
  <si>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</si>
  <si>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</si>
  <si>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</si>
  <si>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</si>
  <si>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</si>
  <si>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</si>
  <si>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</si>
  <si>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</si>
  <si>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</si>
  <si>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</si>
  <si>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</si>
  <si>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</si>
  <si>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</si>
  <si>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</si>
  <si>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</si>
  <si>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</si>
  <si>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</si>
  <si>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</si>
  <si>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</si>
  <si>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</si>
  <si>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</si>
  <si>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</si>
  <si>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</si>
  <si>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</si>
  <si>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</si>
  <si>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</si>
  <si>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</si>
  <si>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</si>
  <si>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</si>
  <si>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</si>
  <si>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</si>
  <si>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</si>
  <si>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</si>
  <si>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</si>
  <si>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</si>
  <si>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</si>
  <si>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</si>
  <si>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</si>
  <si>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</si>
  <si>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</si>
  <si>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</si>
  <si>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</si>
  <si>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</si>
  <si>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</si>
  <si>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</si>
  <si>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</si>
  <si>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</si>
  <si>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</si>
  <si>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</si>
  <si>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</si>
  <si>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</si>
  <si>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</si>
  <si>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</si>
  <si>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</si>
  <si>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</si>
  <si>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</si>
  <si>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</si>
  <si>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</si>
  <si>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</si>
  <si>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</si>
  <si>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</si>
  <si>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</si>
  <si>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</si>
  <si>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</si>
  <si>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</si>
  <si>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</si>
  <si>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</si>
  <si>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</si>
  <si>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</si>
  <si>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</si>
  <si>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</si>
  <si>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</si>
  <si>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</si>
  <si>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</si>
  <si>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</si>
  <si>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</si>
  <si>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</si>
  <si>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</si>
  <si>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</si>
  <si>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</si>
  <si>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</si>
  <si>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</si>
  <si>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</si>
  <si>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</si>
  <si>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</si>
  <si>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</si>
  <si>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</si>
  <si>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</si>
  <si>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</si>
  <si>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</si>
  <si>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</si>
  <si>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</si>
  <si>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</si>
  <si>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</si>
  <si>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</si>
  <si>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</si>
  <si>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</si>
  <si>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</si>
  <si>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</si>
  <si>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</si>
  <si>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</si>
  <si>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</si>
  <si>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</si>
  <si>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</si>
  <si>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</si>
  <si>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</si>
  <si>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</si>
  <si>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</si>
  <si>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</si>
  <si>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</si>
  <si>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</si>
  <si>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</si>
  <si>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</si>
  <si>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</si>
  <si>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</si>
  <si>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</si>
  <si>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</si>
  <si>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</si>
  <si>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</si>
  <si>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</si>
  <si>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</si>
  <si>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</si>
  <si>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</si>
  <si>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</si>
  <si>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</si>
  <si>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</si>
  <si>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</si>
  <si>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</si>
  <si>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</si>
  <si>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</si>
  <si>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</si>
  <si>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</si>
  <si>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</si>
  <si>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</si>
  <si>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</si>
  <si>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</si>
  <si>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</si>
  <si>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</si>
  <si>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</si>
  <si>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</si>
  <si>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</si>
  <si>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</si>
  <si>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</si>
  <si>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</si>
  <si>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</si>
  <si>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</si>
  <si>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</si>
  <si>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</si>
  <si>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</si>
  <si>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</si>
  <si>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</si>
  <si>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</si>
  <si>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</si>
  <si>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</si>
  <si>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</si>
  <si>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</si>
  <si>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</si>
  <si>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</si>
  <si>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</si>
  <si>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</si>
  <si>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</si>
  <si>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</si>
  <si>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</si>
  <si>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</si>
  <si>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</si>
  <si>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</si>
  <si>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</si>
  <si>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</si>
  <si>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</si>
  <si>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</si>
  <si>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</si>
  <si>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</si>
  <si>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</si>
  <si>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</si>
  <si>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</si>
  <si>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</si>
  <si>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</si>
  <si>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</si>
  <si>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</si>
  <si>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</si>
  <si>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</si>
  <si>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</si>
  <si>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</si>
  <si>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</si>
  <si>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</si>
  <si>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</si>
  <si>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</si>
  <si>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</si>
  <si>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</si>
  <si>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</si>
  <si>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</si>
  <si>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</si>
  <si>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</si>
  <si>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</si>
  <si>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</si>
  <si>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</si>
  <si>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</si>
  <si>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</si>
  <si>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</si>
  <si>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</si>
  <si>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</si>
  <si>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</si>
  <si>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</si>
  <si>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</si>
  <si>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</si>
  <si>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</si>
  <si>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</si>
  <si>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</si>
  <si>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</si>
  <si>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</si>
  <si>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</si>
  <si>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</si>
  <si>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</si>
  <si>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</si>
  <si>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</si>
  <si>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</si>
  <si>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</si>
  <si>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</si>
  <si>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</si>
  <si>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</si>
  <si>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</si>
  <si>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</si>
  <si>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</si>
  <si>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</si>
  <si>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</si>
  <si>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</si>
  <si>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</si>
  <si>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</si>
  <si>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</si>
  <si>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</si>
  <si>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</si>
  <si>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</si>
  <si>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</si>
  <si>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</si>
  <si>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</si>
  <si>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</si>
  <si>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</si>
  <si>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</si>
  <si>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</si>
  <si>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</si>
  <si>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</si>
  <si>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</si>
  <si>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</si>
  <si>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</si>
  <si>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</si>
  <si>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</si>
  <si>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</si>
  <si>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</si>
  <si>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</si>
  <si>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</si>
  <si>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</si>
  <si>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</si>
  <si>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</si>
  <si>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</si>
  <si>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</si>
  <si>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</si>
  <si>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</si>
  <si>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</si>
  <si>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</si>
  <si>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</si>
  <si>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</si>
  <si>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</si>
  <si>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</si>
  <si>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</si>
  <si>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</si>
  <si>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</si>
  <si>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</si>
  <si>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</si>
  <si>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</si>
  <si>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</si>
  <si>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</si>
  <si>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</si>
  <si>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</si>
  <si>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</si>
  <si>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</si>
  <si>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</si>
  <si>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</si>
  <si>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</si>
  <si>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</si>
  <si>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</si>
  <si>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</si>
  <si>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</si>
  <si>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</si>
  <si>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</si>
  <si>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</si>
  <si>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</si>
  <si>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</si>
  <si>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</si>
  <si>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</si>
  <si>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</si>
  <si>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</si>
  <si>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</si>
  <si>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</si>
  <si>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</si>
  <si>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</si>
  <si>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</si>
  <si>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</si>
  <si>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</si>
  <si>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</si>
  <si>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</si>
  <si>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</si>
  <si>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</si>
  <si>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</si>
  <si>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</si>
  <si>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</si>
  <si>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</si>
  <si>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</si>
  <si>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</si>
  <si>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</si>
  <si>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</si>
  <si>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</si>
  <si>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</si>
  <si>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</si>
  <si>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</si>
  <si>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</si>
  <si>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</si>
  <si>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</si>
  <si>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</si>
  <si>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</si>
  <si>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</si>
  <si>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</si>
  <si>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</si>
  <si>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</si>
  <si>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</si>
  <si>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</si>
  <si>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</si>
  <si>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</si>
  <si>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</si>
  <si>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</si>
  <si>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</si>
  <si>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</si>
  <si>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</si>
  <si>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</si>
  <si>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</si>
  <si>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</si>
  <si>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</si>
  <si>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</si>
  <si>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</si>
  <si>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</si>
  <si>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</si>
  <si>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</si>
  <si>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</si>
  <si>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</si>
  <si>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</si>
  <si>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</si>
  <si>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</si>
  <si>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</si>
  <si>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</si>
  <si>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</si>
  <si>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</si>
  <si>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</si>
  <si>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</si>
  <si>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</si>
  <si>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</si>
  <si>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</si>
  <si>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</si>
  <si>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</si>
  <si>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</si>
  <si>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</si>
  <si>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</si>
  <si>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</si>
  <si>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</si>
  <si>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</si>
  <si>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</si>
  <si>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</si>
  <si>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</si>
  <si>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</si>
  <si>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</si>
  <si>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</si>
  <si>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</si>
  <si>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</si>
  <si>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</si>
  <si>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</si>
  <si>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</si>
  <si>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</si>
  <si>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</si>
  <si>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</si>
  <si>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</si>
  <si>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</si>
  <si>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</si>
  <si>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</si>
  <si>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</si>
  <si>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</si>
  <si>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</si>
  <si>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</si>
  <si>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</si>
  <si>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</si>
  <si>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</si>
  <si>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</si>
  <si>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</si>
  <si>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</si>
  <si>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</si>
  <si>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</si>
  <si>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</si>
  <si>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</si>
  <si>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</si>
  <si>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</si>
  <si>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</si>
  <si>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</si>
  <si>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</si>
  <si>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</si>
  <si>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</si>
  <si>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</si>
  <si>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</si>
  <si>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</si>
  <si>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</si>
  <si>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</si>
  <si>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</si>
  <si>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</si>
  <si>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</si>
  <si>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</si>
  <si>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</si>
  <si>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</si>
  <si>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</si>
  <si>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</si>
  <si>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</si>
  <si>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</si>
  <si>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</si>
  <si>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</si>
  <si>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</si>
  <si>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</si>
  <si>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</si>
  <si>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</si>
  <si>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</si>
  <si>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</si>
  <si>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</si>
  <si>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</si>
  <si>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</si>
  <si>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</si>
  <si>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</si>
  <si>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</si>
  <si>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</si>
  <si>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</si>
  <si>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</si>
  <si>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</si>
  <si>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</si>
  <si>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</si>
  <si>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</si>
  <si>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</si>
  <si>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</si>
  <si>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</si>
  <si>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</si>
  <si>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</si>
  <si>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</si>
  <si>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</si>
  <si>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</si>
  <si>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</si>
  <si>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</si>
  <si>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</si>
  <si>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</si>
  <si>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</si>
  <si>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</si>
  <si>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</si>
  <si>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</si>
  <si>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</si>
  <si>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</si>
  <si>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</si>
  <si>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</si>
  <si>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</si>
  <si>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</si>
  <si>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</si>
  <si>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</si>
  <si>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</si>
  <si>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</si>
  <si>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</si>
  <si>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</si>
  <si>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</si>
  <si>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</si>
  <si>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</si>
  <si>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</si>
  <si>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</si>
  <si>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</si>
  <si>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</si>
  <si>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</si>
  <si>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</si>
  <si>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</si>
  <si>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</si>
  <si>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</si>
  <si>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</si>
  <si>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</si>
  <si>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</si>
  <si>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</si>
  <si>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</si>
  <si>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</si>
  <si>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</si>
  <si>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</si>
  <si>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</si>
  <si>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</si>
  <si>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</si>
  <si>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</si>
  <si>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</si>
  <si>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</si>
  <si>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</si>
  <si>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</si>
  <si>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</si>
  <si>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</si>
  <si>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</si>
  <si>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</si>
  <si>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</si>
  <si>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</si>
  <si>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</si>
  <si>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</si>
  <si>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</si>
  <si>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</si>
  <si>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</si>
  <si>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</si>
  <si>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</si>
  <si>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</si>
  <si>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</si>
  <si>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</si>
  <si>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</si>
  <si>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</si>
  <si>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</si>
  <si>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</si>
  <si>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</si>
  <si>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</si>
  <si>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</si>
  <si>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</si>
  <si>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</si>
  <si>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</si>
  <si>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</si>
  <si>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</si>
  <si>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</si>
  <si>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</si>
  <si>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</si>
  <si>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</si>
  <si>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</si>
  <si>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</si>
  <si>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</si>
  <si>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</si>
  <si>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</si>
  <si>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</si>
  <si>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</si>
  <si>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</si>
  <si>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</si>
  <si>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</si>
  <si>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</si>
  <si>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</si>
  <si>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</si>
  <si>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</si>
  <si>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</si>
  <si>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</si>
  <si>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</si>
  <si>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</si>
  <si>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</si>
  <si>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</si>
  <si>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</si>
  <si>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</si>
  <si>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</si>
  <si>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</si>
  <si>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</si>
  <si>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</si>
  <si>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</si>
  <si>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</si>
  <si>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</si>
  <si>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</si>
  <si>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</si>
  <si>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</si>
  <si>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</si>
  <si>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</si>
  <si>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</si>
  <si>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</si>
  <si>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</si>
  <si>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</si>
  <si>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</si>
  <si>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</si>
  <si>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</si>
  <si>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</si>
  <si>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</si>
  <si>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</si>
  <si>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</si>
  <si>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</si>
  <si>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</si>
  <si>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</si>
  <si>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</si>
  <si>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</si>
  <si>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</si>
  <si>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</si>
  <si>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</si>
  <si>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</si>
  <si>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</si>
  <si>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</si>
  <si>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</si>
  <si>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</si>
  <si>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</si>
  <si>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</si>
  <si>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</si>
  <si>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</si>
  <si>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</si>
  <si>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</si>
  <si>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</si>
  <si>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</si>
  <si>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</si>
  <si>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</si>
  <si>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</si>
  <si>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</si>
  <si>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</si>
  <si>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</si>
  <si>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</si>
  <si>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</si>
  <si>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</si>
  <si>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</si>
  <si>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</si>
  <si>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</si>
  <si>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</si>
  <si>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</si>
  <si>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</si>
  <si>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</si>
  <si>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</si>
  <si>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</si>
  <si>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</si>
  <si>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</si>
  <si>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</si>
  <si>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</si>
  <si>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</si>
  <si>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</si>
  <si>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</si>
  <si>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</si>
  <si>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</si>
  <si>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</si>
  <si>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</si>
  <si>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</si>
  <si>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</si>
  <si>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</si>
  <si>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</si>
  <si>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</si>
  <si>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</si>
  <si>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</si>
  <si>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</si>
  <si>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</si>
  <si>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</si>
  <si>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</si>
  <si>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</si>
  <si>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</si>
  <si>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</si>
  <si>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</si>
  <si>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</si>
  <si>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</si>
  <si>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</si>
  <si>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</si>
  <si>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</si>
  <si>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</si>
  <si>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</si>
  <si>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</si>
  <si>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</si>
  <si>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</si>
  <si>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</si>
  <si>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</si>
  <si>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</si>
  <si>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</si>
  <si>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</si>
  <si>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</si>
  <si>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</si>
  <si>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</si>
  <si>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</si>
  <si>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</si>
  <si>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</si>
  <si>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</si>
  <si>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</si>
  <si>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</si>
  <si>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</si>
  <si>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</si>
  <si>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</si>
  <si>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</si>
  <si>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</si>
  <si>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</si>
  <si>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</si>
  <si>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</si>
  <si>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</si>
  <si>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</si>
  <si>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</si>
  <si>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</si>
  <si>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</si>
  <si>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</si>
  <si>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</si>
  <si>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</si>
  <si>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</si>
  <si>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</si>
  <si>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</si>
  <si>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</si>
  <si>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</si>
  <si>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</si>
  <si>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</si>
  <si>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</si>
  <si>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</si>
  <si>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</si>
  <si>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</si>
  <si>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</si>
  <si>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</si>
  <si>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</si>
  <si>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</si>
  <si>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</si>
  <si>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</si>
  <si>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</si>
  <si>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</si>
  <si>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</si>
  <si>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</si>
  <si>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</si>
  <si>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</si>
  <si>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</si>
  <si>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</si>
  <si>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</si>
  <si>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</si>
  <si>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</si>
  <si>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</si>
  <si>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</si>
  <si>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</si>
  <si>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</si>
  <si>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</si>
  <si>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</si>
  <si>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</si>
  <si>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</si>
  <si>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</si>
  <si>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</si>
  <si>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</si>
  <si>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</si>
  <si>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</si>
  <si>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</si>
  <si>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</si>
  <si>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</si>
  <si>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</si>
  <si>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</si>
  <si>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</si>
  <si>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</si>
  <si>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</si>
  <si>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</si>
  <si>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</si>
  <si>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</si>
  <si>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</si>
  <si>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</si>
  <si>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</si>
  <si>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</si>
  <si>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</si>
  <si>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</si>
  <si>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</si>
  <si>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</si>
  <si>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</si>
  <si>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</si>
  <si>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</si>
  <si>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</si>
  <si>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</si>
  <si>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</si>
  <si>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</si>
  <si>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</si>
  <si>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</si>
  <si>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</si>
  <si>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</si>
  <si>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</si>
  <si>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</si>
  <si>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</si>
  <si>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</si>
  <si>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</si>
  <si>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</si>
  <si>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</si>
  <si>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</si>
  <si>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</si>
  <si>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</si>
  <si>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</si>
  <si>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</si>
  <si>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</si>
  <si>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</si>
  <si>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</si>
  <si>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</si>
  <si>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</si>
  <si>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</si>
  <si>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</si>
  <si>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</si>
  <si>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</si>
  <si>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</si>
  <si>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</si>
  <si>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</si>
  <si>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</si>
  <si>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</si>
  <si>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</si>
  <si>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</si>
  <si>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</si>
  <si>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</si>
  <si>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</si>
  <si>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</si>
  <si>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</si>
  <si>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</si>
  <si>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</si>
  <si>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</si>
  <si>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</si>
  <si>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</si>
  <si>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</si>
  <si>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</si>
  <si>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</si>
  <si>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</si>
  <si>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</si>
  <si>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</si>
  <si>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</si>
  <si>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</si>
  <si>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</si>
  <si>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</si>
  <si>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</si>
  <si>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</si>
  <si>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</si>
  <si>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</si>
  <si>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</si>
  <si>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</si>
  <si>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</si>
  <si>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</si>
  <si>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</si>
  <si>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</si>
  <si>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</si>
  <si>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</si>
  <si>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</si>
  <si>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</si>
  <si>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</si>
  <si>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</si>
  <si>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</si>
  <si>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</si>
  <si>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</si>
  <si>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</si>
  <si>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</si>
  <si>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</si>
  <si>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</si>
  <si>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</si>
  <si>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</si>
  <si>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</si>
  <si>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</si>
  <si>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</si>
  <si>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</si>
  <si>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</si>
  <si>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</si>
  <si>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</si>
  <si>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</si>
  <si>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</si>
  <si>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</si>
  <si>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</si>
  <si>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</si>
  <si>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</si>
  <si>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</si>
  <si>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</si>
  <si>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</si>
  <si>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</si>
  <si>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</si>
  <si>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</si>
  <si>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</si>
  <si>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</si>
  <si>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</si>
  <si>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</si>
  <si>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</si>
  <si>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</si>
  <si>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</si>
  <si>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</si>
  <si>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</si>
  <si>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</si>
  <si>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</si>
  <si>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</si>
  <si>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</si>
  <si>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</si>
  <si>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</si>
  <si>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</si>
  <si>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</si>
  <si>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</si>
  <si>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</si>
  <si>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</si>
  <si>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</si>
  <si>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</si>
  <si>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</si>
  <si>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</si>
  <si>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</si>
  <si>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</si>
  <si>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</si>
  <si>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</si>
  <si>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</si>
  <si>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</si>
  <si>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</si>
  <si>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</si>
  <si>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</si>
  <si>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</si>
  <si>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</si>
  <si>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</si>
  <si>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</si>
  <si>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</si>
  <si>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</si>
  <si>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</si>
  <si>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</si>
  <si>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</si>
  <si>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</si>
  <si>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</si>
  <si>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</si>
  <si>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</si>
  <si>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</si>
  <si>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</si>
  <si>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</si>
  <si>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</si>
  <si>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</si>
  <si>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</si>
  <si>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</si>
  <si>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</si>
  <si>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</si>
  <si>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</si>
  <si>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</si>
  <si>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</si>
  <si>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</si>
  <si>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</si>
  <si>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</si>
  <si>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</si>
  <si>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</si>
  <si>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</si>
  <si>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</si>
  <si>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</si>
  <si>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</si>
  <si>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</si>
  <si>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</si>
  <si>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</si>
  <si>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</si>
  <si>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</si>
  <si>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</si>
  <si>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</si>
  <si>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</si>
  <si>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</si>
  <si>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</si>
  <si>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</si>
  <si>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</si>
  <si>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</si>
  <si>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</si>
  <si>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</si>
  <si>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</si>
  <si>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</si>
  <si>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</si>
  <si>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</si>
  <si>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</si>
  <si>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</si>
  <si>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</si>
  <si>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</si>
  <si>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</si>
  <si>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</si>
  <si>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</si>
  <si>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</si>
  <si>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</si>
  <si>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</si>
  <si>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</si>
  <si>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</si>
  <si>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</si>
  <si>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</si>
  <si>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</si>
  <si>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</si>
  <si>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</si>
  <si>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</si>
  <si>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</si>
  <si>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</si>
  <si>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</si>
  <si>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</si>
  <si>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</si>
  <si>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</si>
  <si>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</si>
  <si>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</si>
  <si>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</si>
  <si>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</si>
  <si>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</si>
  <si>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</si>
  <si>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</si>
  <si>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</si>
  <si>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</si>
  <si>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</si>
  <si>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</si>
  <si>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</si>
  <si>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</si>
  <si>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</si>
  <si>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</si>
  <si>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</si>
  <si>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</si>
  <si>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</si>
  <si>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</si>
  <si>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</si>
  <si>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</si>
  <si>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</si>
  <si>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</si>
  <si>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</si>
  <si>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</si>
  <si>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</si>
  <si>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</si>
  <si>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</si>
  <si>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</si>
  <si>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</si>
  <si>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</si>
  <si>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</si>
  <si>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</si>
  <si>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</si>
  <si>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</si>
  <si>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</si>
  <si>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</si>
  <si>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</si>
  <si>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</si>
  <si>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</si>
  <si>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</si>
  <si>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</si>
  <si>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</si>
  <si>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</si>
  <si>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</si>
  <si>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</si>
  <si>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</si>
  <si>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</si>
  <si>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</si>
  <si>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</si>
  <si>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</si>
  <si>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</si>
  <si>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</si>
  <si>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</si>
  <si>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</si>
  <si>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</si>
  <si>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</si>
  <si>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</si>
  <si>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</si>
  <si>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</si>
  <si>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</si>
  <si>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</si>
  <si>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</si>
  <si>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</si>
  <si>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</si>
  <si>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</si>
  <si>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</si>
  <si>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</si>
  <si>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</si>
  <si>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</si>
  <si>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</si>
  <si>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</si>
  <si>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</si>
  <si>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</si>
  <si>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</si>
  <si>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</si>
  <si>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</si>
  <si>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</si>
  <si>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</si>
  <si>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</si>
  <si>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</si>
  <si>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</si>
  <si>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</si>
  <si>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</si>
  <si>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</si>
  <si>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</si>
  <si>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</si>
  <si>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</si>
  <si>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</si>
  <si>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</si>
  <si>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</si>
  <si>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</si>
  <si>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</si>
  <si>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</si>
  <si>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</si>
  <si>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</si>
  <si>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</si>
  <si>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</si>
  <si>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</si>
  <si>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</si>
  <si>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</si>
  <si>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</si>
  <si>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</si>
  <si>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</si>
  <si>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</si>
  <si>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</si>
  <si>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</si>
  <si>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</si>
  <si>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</si>
  <si>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</si>
  <si>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</si>
  <si>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</si>
  <si>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</si>
  <si>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</si>
  <si>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</si>
  <si>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</si>
  <si>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</si>
  <si>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</si>
  <si>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</si>
  <si>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</si>
  <si>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</si>
  <si>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</si>
  <si>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</si>
  <si>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</si>
  <si>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</si>
  <si>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</si>
  <si>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</si>
  <si>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</si>
  <si>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</si>
  <si>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</si>
  <si>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</si>
  <si>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</si>
  <si>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</si>
  <si>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</si>
  <si>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</si>
  <si>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</si>
  <si>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</si>
  <si>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</si>
  <si>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</si>
  <si>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</si>
  <si>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</si>
  <si>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</si>
  <si>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</si>
  <si>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</si>
  <si>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</si>
  <si>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</si>
  <si>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</si>
  <si>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</si>
  <si>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</si>
  <si>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</si>
  <si>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</si>
  <si>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</si>
  <si>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</si>
  <si>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</si>
  <si>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</si>
  <si>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</si>
  <si>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</si>
  <si>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</si>
  <si>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</si>
  <si>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</si>
  <si>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</si>
  <si>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</si>
  <si>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</si>
  <si>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</si>
  <si>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</si>
  <si>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</si>
  <si>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</si>
  <si>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</si>
  <si>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</si>
  <si>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</si>
  <si>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</si>
  <si>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</si>
  <si>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</si>
  <si>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</si>
  <si>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</si>
  <si>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</si>
  <si>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</si>
  <si>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</si>
  <si>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</si>
  <si>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</si>
  <si>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</si>
  <si>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</si>
  <si>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</si>
  <si>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</si>
  <si>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</si>
  <si>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</si>
  <si>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</si>
  <si>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</si>
  <si>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</si>
  <si>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</si>
  <si>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</si>
  <si>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</si>
  <si>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</si>
  <si>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</si>
  <si>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</si>
  <si>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</si>
  <si>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</si>
  <si>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</si>
  <si>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</si>
  <si>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</si>
  <si>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</si>
  <si>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</si>
  <si>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</si>
  <si>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</si>
  <si>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</si>
  <si>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</si>
  <si>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</si>
  <si>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</si>
  <si>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</si>
  <si>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</si>
  <si>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</si>
  <si>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</si>
  <si>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</si>
  <si>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</si>
  <si>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</si>
  <si>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</si>
  <si>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</si>
  <si>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</si>
  <si>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</si>
  <si>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</si>
  <si>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</si>
  <si>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</si>
  <si>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</si>
  <si>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</si>
  <si>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</si>
  <si>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</si>
  <si>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</si>
  <si>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</si>
  <si>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</si>
  <si>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</si>
  <si>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</si>
  <si>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</si>
  <si>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</si>
  <si>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</si>
  <si>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</si>
  <si>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</si>
  <si>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</si>
  <si>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</si>
  <si>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</si>
  <si>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</si>
  <si>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</si>
  <si>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</si>
  <si>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</si>
  <si>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</si>
  <si>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</si>
  <si>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</si>
  <si>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</si>
  <si>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</si>
  <si>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</si>
  <si>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</si>
  <si>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</si>
  <si>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</si>
  <si>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</si>
  <si>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</si>
  <si>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</si>
  <si>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</si>
  <si>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</si>
  <si>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</si>
  <si>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</si>
  <si>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</si>
  <si>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</si>
  <si>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</si>
  <si>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</si>
  <si>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</si>
  <si>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</si>
  <si>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</si>
  <si>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</si>
  <si>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</si>
  <si>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</si>
  <si>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</si>
  <si>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</si>
  <si>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</si>
  <si>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</si>
  <si>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</si>
  <si>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</si>
  <si>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</si>
  <si>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</si>
  <si>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</si>
  <si>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</si>
  <si>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</si>
  <si>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</si>
  <si>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</si>
  <si>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</si>
  <si>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</si>
  <si>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</si>
  <si>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</si>
  <si>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</si>
  <si>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</si>
  <si>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</si>
  <si>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</si>
  <si>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</si>
  <si>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</si>
  <si>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</si>
  <si>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</si>
  <si>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</si>
  <si>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</si>
  <si>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</si>
  <si>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</si>
  <si>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</si>
  <si>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</si>
  <si>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</si>
  <si>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</si>
  <si>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</si>
  <si>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</si>
  <si>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</si>
  <si>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</si>
  <si>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</si>
  <si>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</si>
  <si>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</si>
  <si>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</si>
  <si>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</si>
  <si>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</si>
  <si>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</si>
  <si>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</si>
  <si>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</si>
  <si>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</si>
  <si>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</si>
  <si>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</si>
  <si>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</si>
  <si>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</si>
  <si>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</si>
  <si>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</si>
  <si>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</si>
  <si>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</si>
  <si>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</si>
  <si>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</si>
  <si>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</si>
  <si>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</si>
  <si>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</si>
  <si>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</si>
  <si>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</si>
  <si>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</si>
  <si>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</si>
  <si>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</si>
  <si>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</si>
  <si>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</si>
  <si>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</si>
  <si>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</si>
  <si>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</si>
  <si>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</si>
  <si>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</si>
  <si>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</si>
  <si>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</si>
  <si>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</si>
  <si>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</si>
  <si>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</si>
  <si>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</si>
  <si>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</si>
  <si>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</si>
  <si>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</si>
  <si>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</si>
  <si>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</si>
  <si>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</si>
  <si>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</si>
  <si>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</si>
  <si>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</si>
  <si>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</si>
  <si>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</si>
  <si>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</si>
  <si>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</si>
  <si>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</si>
  <si>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</si>
  <si>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</si>
  <si>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</si>
  <si>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</si>
  <si>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</si>
  <si>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</si>
  <si>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</si>
  <si>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</si>
  <si>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</si>
  <si>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</si>
  <si>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</si>
  <si>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</si>
  <si>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</si>
  <si>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</si>
  <si>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</si>
  <si>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</si>
  <si>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</si>
  <si>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</si>
  <si>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</si>
  <si>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</si>
  <si>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</si>
  <si>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</si>
  <si>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</si>
  <si>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</si>
  <si>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</si>
  <si>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</si>
  <si>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</si>
  <si>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</si>
  <si>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</si>
  <si>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</si>
  <si>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</si>
  <si>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</si>
  <si>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</si>
  <si>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</si>
  <si>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</si>
  <si>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</si>
  <si>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</si>
  <si>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</si>
  <si>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</si>
  <si>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</si>
  <si>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</si>
  <si>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</si>
  <si>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</si>
  <si>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</si>
  <si>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</si>
  <si>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</si>
  <si>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</si>
  <si>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</si>
  <si>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</si>
  <si>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</si>
  <si>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</si>
  <si>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</si>
  <si>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</si>
  <si>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</si>
  <si>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</si>
  <si>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</si>
  <si>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</si>
  <si>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</si>
  <si>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</si>
  <si>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</si>
  <si>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</si>
  <si>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</si>
  <si>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</si>
  <si>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</si>
  <si>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</si>
  <si>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</si>
  <si>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</si>
  <si>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</si>
  <si>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</si>
  <si>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</si>
  <si>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</si>
  <si>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</si>
  <si>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</si>
  <si>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</si>
  <si>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</si>
  <si>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</si>
  <si>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</si>
  <si>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</si>
  <si>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</si>
  <si>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</si>
  <si>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</si>
  <si>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</si>
  <si>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</si>
  <si>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</si>
  <si>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</si>
  <si>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</si>
  <si>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</si>
  <si>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</si>
  <si>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</si>
  <si>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</si>
  <si>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</si>
  <si>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</si>
  <si>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</si>
  <si>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</si>
  <si>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</si>
  <si>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</si>
  <si>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</si>
  <si>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</si>
  <si>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</si>
  <si>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</si>
  <si>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</si>
  <si>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</si>
  <si>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</si>
  <si>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</si>
  <si>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</si>
  <si>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</si>
  <si>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</si>
  <si>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</si>
  <si>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</si>
  <si>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</si>
  <si>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</si>
  <si>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</si>
  <si>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</si>
  <si>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</si>
  <si>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</si>
  <si>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</si>
  <si>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</si>
  <si>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</si>
  <si>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</si>
  <si>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</si>
  <si>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</si>
  <si>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</si>
  <si>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</si>
  <si>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</si>
  <si>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</si>
  <si>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</si>
  <si>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</si>
  <si>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</si>
  <si>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</si>
  <si>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</si>
  <si>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</si>
  <si>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</si>
  <si>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</si>
  <si>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</si>
  <si>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</si>
  <si>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</si>
  <si>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</si>
  <si>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</si>
  <si>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</si>
  <si>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</si>
  <si>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</si>
  <si>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</si>
  <si>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</si>
  <si>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</si>
  <si>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</si>
  <si>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</si>
  <si>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</si>
  <si>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</si>
  <si>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</si>
  <si>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</si>
  <si>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</si>
  <si>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</si>
  <si>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</si>
  <si>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</si>
  <si>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</si>
  <si>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</si>
  <si>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</si>
  <si>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</si>
  <si>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</si>
  <si>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</si>
  <si>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</si>
  <si>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</si>
  <si>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</si>
  <si>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</si>
  <si>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</si>
  <si>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</si>
  <si>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</si>
  <si>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</si>
  <si>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</si>
  <si>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</si>
  <si>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</si>
  <si>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</si>
  <si>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</si>
  <si>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</si>
  <si>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</si>
  <si>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</si>
  <si>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</si>
  <si>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</si>
  <si>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</si>
  <si>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</si>
  <si>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</si>
  <si>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</si>
  <si>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</si>
  <si>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</si>
  <si>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</si>
  <si>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</si>
  <si>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</si>
  <si>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</si>
  <si>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</si>
  <si>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</si>
  <si>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</si>
  <si>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</si>
  <si>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</si>
  <si>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</si>
  <si>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</si>
  <si>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</si>
  <si>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</si>
  <si>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</si>
  <si>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</si>
  <si>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</si>
  <si>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</si>
  <si>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</si>
  <si>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</si>
  <si>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</si>
  <si>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</si>
  <si>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</si>
  <si>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</si>
  <si>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</si>
  <si>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</si>
  <si>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</si>
  <si>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</si>
  <si>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</si>
  <si>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</si>
  <si>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</si>
  <si>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</si>
  <si>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</si>
  <si>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</si>
  <si>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</si>
  <si>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</si>
  <si>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</si>
  <si>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</si>
  <si>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</si>
  <si>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</si>
  <si>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</si>
  <si>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</si>
  <si>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</si>
  <si>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</si>
  <si>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</si>
  <si>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</si>
  <si>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</si>
  <si>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</si>
  <si>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</si>
  <si>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</si>
  <si>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</si>
  <si>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</si>
  <si>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</si>
  <si>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</si>
  <si>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</si>
  <si>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</si>
  <si>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</si>
  <si>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</si>
  <si>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</si>
  <si>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</si>
  <si>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</si>
  <si>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</si>
  <si>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</si>
  <si>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</si>
  <si>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</si>
  <si>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</si>
  <si>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</si>
  <si>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</si>
  <si>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</si>
  <si>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</si>
  <si>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</si>
  <si>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</si>
  <si>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</si>
  <si>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</si>
  <si>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</si>
  <si>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</si>
  <si>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</si>
  <si>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</si>
  <si>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</si>
  <si>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</si>
  <si>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</si>
  <si>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</si>
  <si>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</si>
  <si>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</si>
  <si>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</si>
  <si>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</si>
  <si>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</si>
  <si>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</si>
  <si>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</si>
  <si>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</si>
  <si>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</si>
  <si>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</si>
  <si>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</si>
  <si>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</si>
  <si>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</si>
  <si>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</si>
  <si>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</si>
  <si>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</si>
  <si>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</si>
  <si>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</si>
  <si>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</si>
  <si>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</si>
  <si>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</si>
  <si>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</si>
  <si>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</si>
  <si>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</si>
  <si>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</si>
  <si>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</si>
  <si>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</si>
  <si>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</si>
  <si>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</si>
  <si>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</si>
  <si>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</si>
  <si>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</si>
  <si>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</si>
  <si>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</si>
  <si>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</si>
  <si>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</si>
  <si>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</si>
  <si>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</si>
  <si>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</si>
  <si>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</si>
  <si>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</si>
  <si>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</si>
  <si>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</si>
  <si>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</si>
  <si>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</si>
  <si>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</si>
  <si>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</si>
  <si>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</si>
  <si>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</si>
  <si>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</si>
  <si>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</si>
  <si>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</si>
  <si>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</si>
  <si>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</si>
  <si>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</si>
  <si>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</si>
  <si>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</si>
  <si>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</si>
  <si>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</si>
  <si>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</si>
  <si>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</si>
  <si>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</si>
  <si>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</si>
  <si>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</si>
  <si>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</si>
  <si>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</si>
  <si>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</si>
  <si>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</si>
  <si>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</si>
  <si>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</si>
  <si>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</si>
  <si>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</si>
  <si>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</si>
  <si>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</si>
  <si>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</si>
  <si>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</si>
  <si>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</si>
  <si>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</si>
  <si>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</si>
  <si>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</si>
  <si>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</si>
  <si>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</si>
  <si>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</si>
  <si>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</si>
  <si>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</si>
  <si>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</si>
  <si>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</si>
  <si>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</si>
  <si>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</si>
  <si>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</si>
  <si>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</si>
  <si>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</si>
  <si>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</si>
  <si>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</si>
  <si>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</si>
  <si>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</si>
  <si>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</si>
  <si>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</si>
  <si>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</si>
  <si>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</si>
  <si>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</si>
  <si>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</si>
  <si>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</si>
  <si>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</si>
  <si>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</si>
  <si>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</si>
  <si>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</si>
  <si>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</si>
  <si>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</si>
  <si>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</si>
  <si>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</si>
  <si>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</si>
  <si>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</si>
  <si>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</si>
  <si>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</si>
  <si>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</si>
  <si>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</si>
  <si>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</si>
  <si>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</si>
  <si>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</si>
  <si>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</si>
  <si>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</si>
  <si>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</si>
  <si>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</si>
  <si>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</si>
  <si>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</si>
  <si>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</si>
  <si>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</si>
  <si>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</si>
  <si>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</si>
  <si>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</si>
  <si>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</si>
  <si>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</si>
  <si>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</si>
  <si>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</si>
  <si>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</si>
  <si>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</si>
  <si>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</si>
  <si>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</si>
  <si>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</si>
  <si>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</si>
  <si>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</si>
  <si>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</si>
  <si>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</si>
  <si>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</si>
  <si>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</si>
  <si>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</si>
  <si>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</si>
  <si>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</si>
  <si>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</si>
  <si>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</si>
  <si>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</si>
  <si>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</si>
  <si>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</si>
  <si>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</si>
  <si>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</si>
  <si>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</si>
  <si>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</si>
  <si>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</si>
  <si>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</si>
  <si>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</si>
  <si>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</si>
  <si>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</si>
  <si>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</si>
  <si>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</si>
  <si>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</si>
  <si>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</si>
  <si>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</si>
  <si>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</si>
  <si>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</si>
  <si>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</si>
  <si>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</si>
  <si>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</si>
  <si>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</si>
  <si>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</si>
  <si>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</si>
  <si>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</si>
  <si>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</si>
  <si>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</si>
  <si>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</si>
  <si>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</si>
  <si>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</si>
  <si>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</si>
  <si>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</si>
  <si>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</si>
  <si>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</si>
  <si>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</si>
  <si>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</si>
  <si>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</si>
  <si>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</si>
  <si>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</si>
  <si>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</si>
  <si>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</si>
  <si>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</si>
  <si>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</si>
  <si>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</si>
  <si>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</si>
  <si>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</si>
  <si>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</si>
  <si>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</si>
  <si>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</si>
  <si>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</si>
  <si>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</si>
  <si>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</si>
  <si>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</si>
  <si>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</si>
  <si>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</si>
  <si>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</si>
  <si>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</si>
  <si>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</si>
  <si>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</si>
  <si>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</si>
  <si>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</si>
  <si>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</si>
  <si>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</si>
  <si>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</si>
  <si>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</si>
  <si>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</si>
  <si>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</si>
  <si>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</si>
  <si>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</si>
  <si>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</si>
  <si>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</si>
  <si>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</si>
  <si>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</si>
  <si>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</si>
  <si>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</si>
  <si>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</si>
  <si>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</si>
  <si>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</si>
  <si>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</si>
  <si>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</si>
  <si>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</si>
  <si>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</si>
  <si>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</si>
  <si>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</si>
  <si>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</si>
  <si>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</si>
  <si>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</si>
  <si>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</si>
  <si>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</si>
  <si>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</si>
  <si>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</si>
  <si>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</si>
  <si>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</si>
  <si>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</si>
  <si>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</si>
  <si>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</si>
  <si>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</si>
  <si>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</si>
  <si>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</si>
  <si>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</si>
  <si>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</si>
  <si>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</si>
  <si>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</si>
  <si>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</si>
  <si>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</si>
  <si>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</si>
  <si>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</si>
  <si>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</si>
  <si>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</si>
  <si>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</si>
  <si>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</si>
  <si>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</si>
  <si>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</si>
  <si>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</si>
  <si>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</si>
  <si>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</si>
  <si>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</si>
  <si>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</si>
  <si>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</si>
  <si>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</si>
  <si>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</si>
  <si>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</si>
  <si>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</si>
  <si>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</si>
  <si>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</si>
  <si>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</si>
  <si>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</si>
  <si>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</si>
  <si>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</si>
  <si>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</si>
  <si>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</si>
  <si>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</si>
  <si>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</si>
  <si>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</si>
  <si>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</si>
  <si>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</si>
  <si>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</si>
  <si>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</si>
  <si>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</si>
  <si>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</si>
  <si>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</si>
  <si>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</si>
  <si>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</si>
  <si>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</si>
  <si>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</si>
  <si>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</si>
  <si>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</si>
  <si>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</si>
  <si>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</si>
  <si>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</si>
  <si>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</si>
  <si>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</si>
  <si>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</si>
  <si>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</si>
  <si>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</si>
  <si>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</si>
  <si>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</si>
  <si>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</si>
  <si>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</si>
  <si>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</si>
  <si>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</si>
  <si>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</si>
  <si>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</si>
  <si>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</si>
  <si>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</si>
  <si>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</si>
  <si>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</si>
  <si>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</si>
  <si>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</si>
  <si>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</si>
  <si>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</si>
  <si>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</si>
  <si>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</si>
  <si>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</si>
  <si>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</si>
  <si>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</si>
  <si>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</si>
  <si>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</si>
  <si>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</si>
  <si>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</si>
  <si>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</si>
  <si>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</si>
  <si>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</si>
  <si>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</si>
  <si>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</si>
  <si>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</si>
  <si>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</si>
  <si>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</si>
  <si>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</si>
  <si>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</si>
  <si>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</si>
  <si>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</si>
  <si>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</si>
  <si>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</si>
  <si>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</si>
  <si>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</si>
  <si>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</si>
  <si>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</si>
  <si>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</si>
  <si>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</si>
  <si>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</si>
  <si>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</si>
  <si>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</si>
  <si>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</si>
  <si>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</si>
  <si>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</si>
  <si>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</si>
  <si>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</si>
  <si>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</si>
  <si>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</si>
  <si>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</si>
  <si>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</si>
  <si>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</si>
  <si>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</si>
  <si>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</si>
  <si>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</si>
  <si>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</si>
  <si>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</si>
  <si>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</si>
  <si>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</si>
  <si>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</si>
  <si>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</si>
  <si>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</si>
  <si>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</si>
  <si>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</si>
  <si>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</si>
  <si>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</si>
  <si>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</si>
  <si>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</si>
  <si>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</si>
  <si>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</si>
  <si>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</si>
  <si>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</si>
  <si>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</si>
  <si>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</si>
  <si>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</si>
  <si>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</si>
  <si>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</si>
  <si>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</si>
  <si>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</si>
  <si>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</si>
  <si>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</si>
  <si>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</si>
  <si>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</si>
  <si>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</si>
  <si>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</si>
  <si>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</si>
  <si>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</si>
  <si>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</si>
  <si>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</si>
  <si>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</si>
  <si>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</si>
  <si>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</si>
  <si>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</si>
  <si>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</si>
  <si>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</si>
  <si>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</si>
  <si>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</si>
  <si>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</si>
  <si>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</si>
  <si>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</si>
  <si>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</si>
  <si>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</si>
  <si>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</si>
  <si>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</si>
  <si>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</si>
  <si>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</si>
  <si>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</si>
  <si>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</si>
  <si>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</si>
  <si>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</si>
  <si>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</si>
  <si>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</si>
  <si>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</si>
  <si>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</si>
  <si>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</si>
  <si>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</si>
  <si>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</si>
  <si>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</si>
  <si>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</si>
  <si>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</si>
  <si>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</si>
  <si>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</si>
  <si>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</si>
  <si>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</si>
  <si>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</si>
  <si>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</si>
  <si>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</si>
  <si>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</si>
  <si>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</si>
  <si>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</si>
  <si>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</si>
  <si>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</si>
  <si>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</si>
  <si>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</si>
  <si>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</si>
  <si>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</si>
  <si>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</si>
  <si>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</si>
  <si>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</si>
  <si>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</si>
  <si>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</si>
  <si>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</si>
  <si>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</si>
  <si>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</si>
  <si>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</si>
  <si>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</si>
  <si>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</si>
  <si>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</si>
  <si>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</si>
  <si>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</si>
  <si>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</si>
  <si>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</si>
  <si>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</si>
  <si>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</si>
  <si>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</si>
  <si>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</si>
  <si>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</si>
  <si>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</si>
  <si>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</si>
  <si>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</si>
  <si>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</si>
  <si>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</si>
  <si>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</si>
  <si>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</si>
  <si>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</si>
  <si>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</si>
  <si>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</si>
  <si>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</si>
  <si>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</si>
  <si>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</si>
  <si>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</si>
  <si>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</si>
  <si>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</si>
  <si>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</si>
  <si>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</si>
  <si>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</si>
  <si>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</si>
  <si>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</si>
  <si>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</si>
  <si>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</si>
  <si>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</si>
  <si>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</si>
  <si>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</si>
  <si>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</si>
  <si>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</si>
  <si>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</si>
  <si>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</si>
  <si>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</si>
  <si>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</si>
  <si>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</si>
  <si>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</si>
  <si>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</si>
  <si>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</si>
  <si>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</si>
  <si>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</si>
  <si>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</si>
  <si>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</si>
  <si>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</si>
  <si>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</si>
  <si>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</si>
  <si>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</si>
  <si>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</si>
  <si>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</si>
  <si>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</si>
  <si>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</si>
  <si>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</si>
  <si>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</si>
  <si>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</si>
  <si>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</si>
  <si>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</si>
  <si>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</si>
  <si>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</si>
  <si>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</si>
  <si>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</si>
  <si>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</si>
  <si>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</si>
  <si>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</si>
  <si>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</si>
  <si>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</si>
  <si>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</si>
  <si>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</si>
  <si>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</si>
  <si>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</si>
  <si>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</si>
  <si>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</si>
  <si>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</si>
  <si>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</si>
  <si>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</si>
  <si>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</si>
  <si>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</si>
  <si>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</si>
  <si>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</si>
  <si>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</si>
  <si>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</si>
  <si>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</si>
  <si>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</si>
  <si>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</si>
  <si>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</si>
  <si>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</si>
  <si>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</si>
  <si>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</si>
  <si>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</si>
  <si>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</si>
  <si>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</si>
  <si>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</si>
  <si>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</si>
  <si>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</si>
  <si>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</si>
  <si>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</si>
  <si>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</si>
  <si>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</si>
  <si>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</si>
  <si>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</si>
  <si>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</si>
  <si>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</si>
  <si>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</si>
  <si>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</si>
  <si>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</si>
  <si>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</si>
  <si>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</si>
  <si>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</si>
  <si>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</si>
  <si>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</si>
  <si>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</si>
  <si>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</si>
  <si>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</si>
  <si>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</si>
  <si>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</si>
  <si>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</si>
  <si>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</si>
  <si>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</si>
  <si>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</si>
  <si>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</si>
  <si>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</si>
  <si>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</si>
  <si>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</si>
  <si>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</si>
  <si>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</si>
  <si>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</si>
  <si>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</si>
  <si>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</si>
  <si>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</si>
  <si>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</si>
  <si>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</si>
  <si>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</si>
  <si>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</si>
  <si>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</si>
  <si>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</si>
  <si>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</si>
  <si>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</si>
  <si>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</si>
  <si>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</si>
  <si>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</si>
  <si>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</si>
  <si>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</si>
  <si>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</si>
  <si>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</si>
  <si>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</si>
  <si>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</si>
  <si>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</si>
  <si>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</si>
  <si>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</si>
  <si>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</si>
  <si>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</si>
  <si>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</si>
  <si>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</si>
  <si>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</si>
  <si>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</si>
  <si>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</si>
  <si>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</si>
  <si>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</si>
  <si>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</si>
  <si>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</si>
  <si>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</si>
  <si>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</si>
  <si>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</si>
  <si>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</si>
  <si>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</si>
  <si>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</si>
  <si>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</si>
  <si>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</si>
  <si>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</si>
  <si>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</si>
  <si>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</si>
  <si>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</si>
  <si>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</si>
  <si>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</si>
  <si>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</si>
  <si>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</si>
  <si>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</si>
  <si>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</si>
  <si>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</si>
  <si>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</si>
  <si>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</si>
  <si>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</si>
  <si>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</si>
  <si>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</si>
  <si>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</si>
  <si>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</si>
  <si>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</si>
  <si>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</si>
  <si>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</si>
  <si>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</si>
  <si>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</si>
  <si>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</si>
  <si>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</si>
  <si>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</si>
  <si>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</si>
  <si>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</si>
  <si>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</si>
  <si>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</si>
  <si>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</si>
  <si>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</si>
  <si>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</si>
  <si>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</si>
  <si>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</si>
  <si>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</si>
  <si>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</si>
  <si>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</si>
  <si>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</si>
  <si>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</si>
  <si>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</si>
  <si>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</si>
  <si>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</si>
  <si>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</si>
  <si>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</si>
  <si>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</si>
  <si>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</si>
  <si>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</si>
  <si>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</si>
  <si>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</si>
  <si>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</si>
  <si>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</si>
  <si>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</si>
  <si>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</si>
  <si>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</si>
  <si>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</si>
  <si>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</si>
  <si>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</si>
  <si>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</si>
  <si>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</si>
  <si>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</si>
  <si>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</si>
  <si>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</si>
  <si>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</si>
  <si>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</si>
  <si>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</si>
  <si>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</si>
  <si>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</si>
  <si>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</si>
  <si>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</si>
  <si>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</si>
  <si>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</si>
  <si>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</si>
  <si>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</si>
  <si>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</si>
  <si>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</si>
  <si>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</si>
  <si>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</si>
  <si>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</si>
  <si>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</si>
  <si>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</si>
  <si>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</si>
  <si>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</si>
  <si>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</si>
  <si>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</si>
  <si>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</si>
  <si>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</si>
  <si>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</si>
  <si>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</si>
  <si>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</si>
  <si>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</si>
  <si>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</si>
  <si>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</si>
  <si>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</si>
  <si>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</si>
  <si>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</si>
  <si>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</si>
  <si>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</si>
  <si>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</si>
  <si>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</si>
  <si>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</si>
  <si>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</si>
  <si>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</si>
  <si>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</si>
  <si>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</si>
  <si>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</si>
  <si>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</si>
  <si>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</si>
  <si>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</si>
  <si>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</si>
  <si>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</si>
  <si>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</si>
  <si>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</si>
  <si>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</si>
  <si>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</si>
  <si>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</si>
  <si>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</si>
  <si>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</si>
  <si>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</si>
  <si>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</si>
  <si>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</si>
  <si>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</si>
  <si>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</si>
  <si>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</si>
  <si>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</si>
  <si>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</si>
  <si>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</si>
  <si>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</si>
  <si>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</si>
  <si>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</si>
  <si>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</si>
  <si>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</si>
  <si>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</si>
  <si>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</si>
  <si>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</si>
  <si>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</si>
  <si>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</si>
  <si>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</si>
  <si>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</si>
  <si>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</si>
  <si>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</si>
  <si>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</si>
  <si>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</si>
  <si>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</si>
  <si>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</si>
  <si>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</si>
  <si>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</si>
  <si>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</si>
  <si>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</si>
  <si>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</si>
  <si>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</si>
  <si>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</si>
  <si>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</si>
  <si>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</si>
  <si>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</si>
  <si>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</si>
  <si>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</si>
  <si>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</si>
  <si>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</si>
  <si>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</si>
  <si>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</si>
  <si>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</si>
  <si>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</si>
  <si>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</si>
  <si>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</si>
  <si>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</si>
  <si>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</si>
  <si>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</si>
  <si>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</si>
  <si>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</si>
  <si>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</si>
  <si>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</si>
  <si>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</si>
  <si>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</si>
  <si>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</si>
  <si>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</si>
  <si>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</si>
  <si>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</si>
  <si>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</si>
  <si>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</si>
  <si>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</si>
  <si>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</si>
  <si>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</si>
  <si>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</si>
  <si>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</si>
  <si>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</si>
  <si>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</si>
  <si>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</si>
  <si>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</si>
  <si>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</si>
  <si>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</si>
  <si>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</si>
  <si>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</si>
  <si>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</si>
  <si>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</si>
  <si>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</si>
  <si>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</si>
  <si>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</si>
  <si>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</si>
  <si>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</si>
  <si>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</si>
  <si>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</si>
  <si>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</si>
  <si>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</si>
  <si>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</si>
  <si>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</si>
  <si>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</si>
  <si>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</si>
  <si>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</si>
  <si>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</si>
  <si>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</si>
  <si>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</si>
  <si>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</si>
  <si>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</si>
  <si>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</si>
  <si>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</si>
  <si>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</si>
  <si>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</si>
  <si>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</si>
  <si>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</si>
  <si>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</si>
  <si>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</si>
  <si>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</si>
  <si>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</si>
  <si>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</si>
  <si>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</si>
  <si>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</si>
  <si>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</si>
  <si>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</si>
  <si>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</si>
  <si>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</si>
  <si>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</si>
  <si>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</si>
  <si>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</si>
  <si>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</si>
  <si>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</si>
  <si>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</si>
  <si>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</si>
  <si>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</si>
  <si>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</si>
  <si>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</si>
  <si>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</si>
  <si>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</si>
  <si>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</si>
  <si>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</si>
  <si>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</si>
  <si>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</si>
  <si>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</si>
  <si>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</si>
  <si>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</si>
  <si>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</si>
  <si>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</si>
  <si>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</si>
  <si>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</si>
  <si>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</si>
  <si>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</si>
  <si>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</si>
  <si>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</si>
  <si>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</si>
  <si>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</si>
  <si>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</si>
  <si>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</si>
  <si>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</si>
  <si>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</si>
  <si>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</si>
  <si>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</si>
  <si>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</si>
  <si>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</si>
  <si>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</si>
  <si>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</si>
  <si>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</si>
  <si>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</si>
  <si>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</si>
  <si>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</si>
  <si>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</si>
  <si>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</si>
  <si>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</si>
  <si>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</si>
  <si>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</si>
  <si>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</si>
  <si>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</si>
  <si>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</si>
  <si>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</si>
  <si>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</si>
  <si>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</si>
  <si>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</si>
  <si>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</si>
  <si>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</si>
  <si>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</si>
  <si>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</si>
  <si>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</si>
  <si>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</si>
  <si>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</si>
  <si>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</si>
  <si>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</si>
  <si>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</si>
  <si>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</si>
  <si>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</si>
  <si>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</si>
  <si>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</si>
  <si>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</si>
  <si>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</si>
  <si>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</si>
  <si>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</si>
  <si>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</si>
  <si>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</si>
  <si>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</si>
  <si>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</si>
  <si>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</si>
  <si>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</si>
  <si>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</si>
  <si>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</si>
  <si>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</si>
  <si>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</si>
  <si>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</si>
  <si>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</si>
  <si>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</si>
  <si>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</si>
  <si>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</si>
  <si>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</si>
  <si>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</si>
  <si>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</si>
  <si>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</si>
  <si>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</si>
  <si>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</si>
  <si>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</si>
  <si>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</si>
  <si>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</si>
  <si>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</si>
  <si>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</si>
  <si>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</si>
  <si>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</si>
  <si>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</si>
  <si>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</si>
  <si>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</si>
  <si>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</si>
  <si>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</si>
  <si>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</si>
  <si>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</si>
  <si>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</si>
  <si>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</si>
  <si>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</si>
  <si>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</si>
  <si>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</si>
  <si>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</si>
  <si>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</si>
  <si>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</si>
  <si>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</si>
  <si>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</si>
  <si>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</si>
  <si>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</si>
  <si>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</si>
  <si>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</si>
  <si>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</si>
  <si>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</si>
  <si>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</si>
  <si>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</si>
  <si>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</si>
  <si>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</si>
  <si>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</si>
  <si>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</si>
  <si>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</si>
  <si>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</si>
  <si>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</si>
  <si>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</si>
  <si>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</si>
  <si>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</si>
  <si>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</si>
  <si>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</si>
  <si>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</si>
  <si>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</si>
  <si>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</si>
  <si>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</si>
  <si>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</si>
  <si>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</si>
  <si>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</si>
  <si>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</si>
  <si>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</si>
  <si>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</si>
  <si>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</si>
  <si>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</si>
  <si>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</si>
  <si>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</si>
  <si>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</si>
  <si>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</si>
  <si>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</si>
  <si>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</si>
  <si>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</si>
  <si>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</si>
  <si>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</si>
  <si>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</si>
  <si>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</si>
  <si>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</si>
  <si>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</si>
  <si>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</si>
  <si>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</si>
  <si>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</si>
  <si>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</si>
  <si>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</si>
  <si>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</si>
  <si>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</si>
  <si>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</si>
  <si>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</si>
  <si>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</si>
  <si>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</si>
  <si>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</si>
  <si>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</si>
  <si>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</si>
  <si>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</si>
  <si>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</si>
  <si>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</si>
  <si>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</si>
  <si>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</si>
  <si>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</si>
  <si>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</si>
  <si>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</si>
  <si>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</si>
  <si>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</si>
  <si>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</si>
  <si>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</si>
  <si>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</si>
  <si>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</si>
  <si>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</si>
  <si>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</si>
  <si>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</si>
  <si>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</si>
  <si>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</si>
  <si>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</si>
  <si>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</si>
  <si>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</si>
  <si>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</si>
  <si>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</si>
  <si>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</si>
  <si>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DBZUFR</t>
  </si>
  <si>
    <t>OMX STOCKHOLM 30 INDEX</t>
  </si>
  <si>
    <t>OBX Price Index</t>
  </si>
  <si>
    <t>OMX Helsinki 25 Index</t>
  </si>
  <si>
    <t>OMX Copenhagen 25 Index</t>
  </si>
  <si>
    <t>BARC GSSP EU BP NO0013757559</t>
  </si>
  <si>
    <t>NOK 9,290,000 Notes 03-2032</t>
  </si>
  <si>
    <t>NO0013757559</t>
  </si>
  <si>
    <t>Barclays UK/ZER BD SHS IDX 20320324</t>
  </si>
  <si>
    <t>https://derivatives.cib.barclays/GB/1/en/document-repository.app?isin=NO0013757559</t>
  </si>
  <si>
    <t>BARC_GSSP_EU_BP_NO0013757559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</si>
</sst>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2"/>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NO0013757559"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E7" activePane="bottomRight" state="frozen"/>
      <selection pane="topRight" activeCell="E1" sqref="E1"/>
      <selection pane="bottomLeft" activeCell="A7" sqref="A7"/>
      <selection pane="bottomRight" activeCell="B11" sqref="B11"/>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23.77734375" style="47" bestFit="1" customWidth="1"/>
    <col min="10" max="10" width="13.5546875" style="47" customWidth="1"/>
    <col min="11" max="11" width="23.5546875" style="47" bestFit="1" customWidth="1"/>
    <col min="12" max="15" width="16.5546875" style="47" customWidth="1"/>
    <col min="16" max="16" width="19.44140625" style="47" customWidth="1"/>
    <col min="17" max="24" width="16.5546875" style="47" customWidth="1"/>
    <col min="25" max="25" width="27.33203125" style="47" customWidth="1"/>
    <col min="26" max="26" width="33" style="47" customWidth="1"/>
    <col min="27"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408</v>
      </c>
      <c r="D2" s="55" t="s">
        <v>410</v>
      </c>
      <c r="E2" s="56">
        <v>10000</v>
      </c>
      <c r="F2" s="56" t="s">
        <v>38</v>
      </c>
      <c r="G2" s="55" t="s">
        <v>222</v>
      </c>
      <c r="H2" s="3">
        <v>46289</v>
      </c>
      <c r="I2" s="55" t="s">
        <v>7761</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8"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75" customHeight="1">
      <c r="A7" s="267" t="s">
        <v>7767</v>
      </c>
      <c r="B7" s="55" t="s">
        <v>7768</v>
      </c>
      <c r="C7" s="55">
        <v>391375</v>
      </c>
      <c r="D7" s="286" t="s">
        <v>7769</v>
      </c>
      <c r="E7" s="55" t="s">
        <v>7770</v>
      </c>
      <c r="F7" s="306" t="s">
        <v>7762</v>
      </c>
      <c r="G7" s="57">
        <v>105</v>
      </c>
      <c r="H7" s="57" t="s">
        <v>1310</v>
      </c>
      <c r="I7" s="287">
        <v>9290000</v>
      </c>
      <c r="J7" s="57"/>
      <c r="K7" s="3">
        <v>46289</v>
      </c>
      <c r="L7" s="58">
        <v>48297</v>
      </c>
      <c r="M7" s="58">
        <v>48277</v>
      </c>
      <c r="N7" s="196">
        <v>1130</v>
      </c>
      <c r="O7" s="196" t="s">
        <v>2994</v>
      </c>
      <c r="P7" s="196"/>
      <c r="Q7" s="305" t="s">
        <v>7771</v>
      </c>
      <c r="R7" s="55"/>
      <c r="S7" s="285"/>
      <c r="T7" s="285"/>
      <c r="U7" s="55"/>
      <c r="V7" s="4"/>
      <c r="W7" s="4"/>
      <c r="X7" s="4"/>
      <c r="Y7" s="197" t="str">
        <f t="shared" ref="Y7:Y37" si="0">IF(N7="-","",VLOOKUP(N7,EUSIPA_Table,2,0))</f>
        <v>Capital Protection with Knock-Out</v>
      </c>
      <c r="Z7" s="60" t="s">
        <v>7772</v>
      </c>
      <c r="AA7" s="85" t="s">
        <v>7763</v>
      </c>
      <c r="AB7" s="59">
        <v>25</v>
      </c>
      <c r="AC7" s="85" t="s">
        <v>7764</v>
      </c>
      <c r="AD7" s="59">
        <v>25</v>
      </c>
      <c r="AE7" s="85" t="s">
        <v>7765</v>
      </c>
      <c r="AF7" s="59">
        <v>25</v>
      </c>
      <c r="AG7" s="85" t="s">
        <v>7766</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8"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216</v>
      </c>
      <c r="G4" s="64" t="s">
        <v>2823</v>
      </c>
    </row>
    <row r="5" spans="1:32" ht="39.6">
      <c r="A5" s="49"/>
      <c r="G5" s="56"/>
      <c r="W5" s="67"/>
      <c r="Y5" s="270" t="s">
        <v>4051</v>
      </c>
      <c r="Z5" s="270" t="s">
        <v>4051</v>
      </c>
      <c r="AA5" s="270" t="s">
        <v>4051</v>
      </c>
    </row>
    <row r="6" spans="1:32" ht="39.6">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4140625" defaultRowHeight="13.2"/>
  <cols>
    <col min="1" max="1" width="18.44140625" style="47" customWidth="1"/>
    <col min="2" max="2" width="26.554687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4140625" defaultRowHeight="14.4"/>
  <cols>
    <col min="1" max="1" width="32.777343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ht="15">
      <c r="A29" s="187" t="s">
        <v>2308</v>
      </c>
      <c r="B29" s="187" t="s">
        <v>2309</v>
      </c>
      <c r="F29" t="s">
        <v>2236</v>
      </c>
      <c r="G29" t="s">
        <v>4387</v>
      </c>
    </row>
    <row r="30" spans="1:10" ht="15">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28.8">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5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28.8">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5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28.8">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28.8">
      <c r="A1646" s="296" t="s">
        <v>6727</v>
      </c>
      <c r="B1646" t="s">
        <v>6728</v>
      </c>
      <c r="G1646" t="s">
        <v>3489</v>
      </c>
    </row>
    <row r="1647" spans="1:7">
      <c r="A1647" s="296" t="s">
        <v>7461</v>
      </c>
      <c r="B1647" t="s">
        <v>7462</v>
      </c>
      <c r="G1647" t="s">
        <v>5633</v>
      </c>
    </row>
    <row r="1648" spans="1:7" ht="43.2">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28.8">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28.8">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6">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2026-09-23T09:50:42Z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