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gnpel_nasdaq_com/Documents/Documents/Batch Registration/"/>
    </mc:Choice>
  </mc:AlternateContent>
  <xr:revisionPtr revIDLastSave="55" documentId="8_{8CB50DB5-4229-424F-A507-CA97074635AF}" xr6:coauthVersionLast="47" xr6:coauthVersionMax="47" xr10:uidLastSave="{EA06ABD1-09AE-4ABB-B590-35D0A6EB8435}"/>
  <bookViews>
    <workbookView xWindow="28695" yWindow="6435" windowWidth="28620" windowHeight="9180" tabRatio="700"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7" i="28" l="1"/>
  <c r="L7" i="28"/>
  <c r="M7" i="28" s="1"/>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<sst xmlns="http://schemas.openxmlformats.org/spreadsheetml/2006/main" count="12757" uniqueCount="7782">
  <si>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</si>
  <si>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</si>
  <si>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</si>
  <si>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</si>
  <si>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</si>
  <si>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</si>
  <si>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</si>
  <si>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</si>
  <si>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</si>
  <si>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</si>
  <si>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</si>
  <si>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</si>
  <si>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</si>
  <si>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</si>
  <si>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</si>
  <si>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</si>
  <si>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</si>
  <si>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</si>
  <si>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</si>
  <si>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</si>
  <si>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</si>
  <si>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</si>
  <si>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</si>
  <si>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</si>
  <si>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</si>
  <si>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</si>
  <si>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</si>
  <si>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</si>
  <si>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</si>
  <si>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</si>
  <si>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</si>
  <si>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</si>
  <si>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</si>
  <si>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</si>
  <si>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</si>
  <si>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</si>
  <si>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</si>
  <si>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</si>
  <si>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</si>
  <si>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</si>
  <si>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</si>
  <si>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</si>
  <si>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</si>
  <si>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</si>
  <si>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</si>
  <si>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</si>
  <si>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</si>
  <si>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</si>
  <si>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</si>
  <si>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</si>
  <si>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</si>
  <si>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</si>
  <si>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</si>
  <si>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</si>
  <si>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</si>
  <si>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</si>
  <si>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</si>
  <si>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</si>
  <si>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</si>
  <si>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</si>
  <si>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</si>
  <si>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</si>
  <si>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</si>
  <si>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</si>
  <si>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</si>
  <si>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</si>
  <si>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</si>
  <si>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</si>
  <si>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</si>
  <si>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</si>
  <si>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</si>
  <si>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</si>
  <si>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</si>
  <si>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</si>
  <si>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</si>
  <si>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</si>
  <si>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</si>
  <si>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</si>
  <si>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</si>
  <si>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</si>
  <si>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</si>
  <si>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</si>
  <si>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</si>
  <si>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</si>
  <si>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</si>
  <si>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</si>
  <si>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</si>
  <si>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</si>
  <si>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</si>
  <si>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</si>
  <si>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</si>
  <si>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</si>
  <si>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</si>
  <si>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</si>
  <si>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</si>
  <si>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</si>
  <si>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</si>
  <si>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</si>
  <si>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</si>
  <si>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</si>
  <si>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</si>
  <si>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</si>
  <si>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</si>
  <si>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</si>
  <si>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</si>
  <si>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</si>
  <si>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</si>
  <si>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</si>
  <si>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</si>
  <si>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</si>
  <si>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</si>
  <si>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</si>
  <si>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</si>
  <si>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</si>
  <si>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</si>
  <si>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</si>
  <si>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</si>
  <si>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</si>
  <si>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</si>
  <si>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</si>
  <si>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</si>
  <si>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</si>
  <si>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</si>
  <si>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</si>
  <si>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</si>
  <si>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</si>
  <si>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</si>
  <si>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</si>
  <si>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</si>
  <si>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</si>
  <si>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</si>
  <si>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</si>
  <si>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</si>
  <si>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</si>
  <si>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</si>
  <si>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</si>
  <si>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</si>
  <si>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</si>
  <si>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</si>
  <si>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</si>
  <si>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</si>
  <si>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</si>
  <si>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</si>
  <si>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</si>
  <si>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</si>
  <si>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</si>
  <si>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</si>
  <si>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</si>
  <si>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</si>
  <si>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</si>
  <si>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</si>
  <si>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</si>
  <si>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</si>
  <si>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</si>
  <si>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</si>
  <si>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</si>
  <si>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</si>
  <si>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</si>
  <si>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</si>
  <si>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</si>
  <si>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</si>
  <si>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</si>
  <si>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</si>
  <si>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</si>
  <si>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</si>
  <si>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</si>
  <si>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</si>
  <si>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</si>
  <si>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</si>
  <si>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</si>
  <si>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</si>
  <si>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</si>
  <si>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</si>
  <si>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</si>
  <si>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</si>
  <si>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</si>
  <si>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</si>
  <si>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</si>
  <si>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</si>
  <si>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</si>
  <si>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</si>
  <si>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</si>
  <si>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</si>
  <si>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</si>
  <si>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</si>
  <si>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</si>
  <si>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</si>
  <si>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</si>
  <si>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</si>
  <si>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</si>
  <si>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</si>
  <si>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</si>
  <si>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</si>
  <si>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</si>
  <si>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</si>
  <si>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</si>
  <si>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</si>
  <si>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</si>
  <si>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</si>
  <si>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</si>
  <si>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</si>
  <si>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</si>
  <si>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</si>
  <si>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</si>
  <si>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</si>
  <si>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</si>
  <si>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</si>
  <si>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</si>
  <si>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</si>
  <si>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</si>
  <si>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</si>
  <si>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</si>
  <si>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</si>
  <si>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</si>
  <si>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</si>
  <si>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</si>
  <si>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</si>
  <si>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</si>
  <si>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</si>
  <si>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</si>
  <si>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</si>
  <si>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</si>
  <si>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</si>
  <si>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</si>
  <si>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</si>
  <si>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</si>
  <si>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</si>
  <si>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</si>
  <si>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</si>
  <si>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</si>
  <si>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</si>
  <si>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</si>
  <si>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</si>
  <si>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</si>
  <si>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</si>
  <si>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</si>
  <si>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</si>
  <si>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</si>
  <si>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</si>
  <si>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</si>
  <si>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</si>
  <si>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</si>
  <si>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</si>
  <si>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</si>
  <si>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</si>
  <si>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</si>
  <si>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</si>
  <si>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</si>
  <si>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</si>
  <si>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</si>
  <si>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</si>
  <si>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</si>
  <si>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</si>
  <si>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</si>
  <si>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</si>
  <si>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</si>
  <si>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</si>
  <si>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</si>
  <si>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</si>
  <si>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</si>
  <si>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</si>
  <si>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</si>
  <si>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</si>
  <si>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</si>
  <si>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</si>
  <si>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</si>
  <si>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</si>
  <si>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</si>
  <si>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</si>
  <si>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</si>
  <si>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</si>
  <si>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</si>
  <si>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</si>
  <si>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</si>
  <si>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</si>
  <si>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</si>
  <si>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</si>
  <si>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</si>
  <si>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</si>
  <si>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</si>
  <si>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</si>
  <si>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</si>
  <si>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</si>
  <si>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</si>
  <si>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</si>
  <si>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</si>
  <si>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</si>
  <si>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</si>
  <si>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</si>
  <si>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</si>
  <si>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</si>
  <si>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</si>
  <si>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</si>
  <si>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</si>
  <si>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</si>
  <si>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</si>
  <si>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</si>
  <si>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</si>
  <si>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</si>
  <si>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</si>
  <si>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</si>
  <si>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</si>
  <si>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</si>
  <si>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</si>
  <si>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</si>
  <si>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</si>
  <si>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</si>
  <si>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</si>
  <si>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</si>
  <si>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</si>
  <si>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</si>
  <si>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</si>
  <si>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</si>
  <si>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</si>
  <si>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</si>
  <si>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</si>
  <si>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</si>
  <si>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</si>
  <si>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</si>
  <si>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</si>
  <si>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</si>
  <si>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</si>
  <si>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</si>
  <si>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</si>
  <si>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</si>
  <si>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</si>
  <si>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</si>
  <si>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</si>
  <si>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</si>
  <si>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</si>
  <si>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</si>
  <si>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</si>
  <si>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</si>
  <si>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</si>
  <si>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</si>
  <si>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</si>
  <si>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</si>
  <si>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</si>
  <si>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</si>
  <si>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</si>
  <si>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</si>
  <si>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</si>
  <si>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</si>
  <si>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</si>
  <si>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</si>
  <si>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</si>
  <si>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</si>
  <si>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</si>
  <si>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</si>
  <si>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</si>
  <si>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</si>
  <si>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</si>
  <si>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</si>
  <si>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</si>
  <si>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</si>
  <si>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</si>
  <si>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</si>
  <si>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</si>
  <si>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</si>
  <si>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</si>
  <si>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</si>
  <si>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</si>
  <si>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</si>
  <si>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</si>
  <si>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</si>
  <si>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</si>
  <si>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</si>
  <si>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</si>
  <si>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</si>
  <si>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</si>
  <si>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</si>
  <si>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</si>
  <si>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</si>
  <si>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</si>
  <si>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</si>
  <si>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</si>
  <si>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</si>
  <si>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</si>
  <si>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</si>
  <si>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</si>
  <si>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</si>
  <si>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</si>
  <si>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</si>
  <si>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</si>
  <si>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</si>
  <si>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</si>
  <si>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</si>
  <si>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</si>
  <si>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</si>
  <si>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</si>
  <si>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</si>
  <si>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</si>
  <si>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</si>
  <si>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</si>
  <si>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</si>
  <si>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</si>
  <si>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</si>
  <si>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</si>
  <si>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</si>
  <si>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</si>
  <si>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</si>
  <si>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</si>
  <si>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</si>
  <si>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</si>
  <si>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</si>
  <si>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</si>
  <si>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</si>
  <si>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</si>
  <si>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</si>
  <si>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</si>
  <si>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</si>
  <si>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</si>
  <si>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</si>
  <si>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</si>
  <si>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</si>
  <si>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</si>
  <si>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</si>
  <si>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</si>
  <si>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</si>
  <si>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</si>
  <si>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</si>
  <si>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</si>
  <si>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</si>
  <si>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</si>
  <si>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</si>
  <si>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</si>
  <si>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</si>
  <si>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</si>
  <si>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</si>
  <si>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</si>
  <si>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</si>
  <si>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</si>
  <si>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</si>
  <si>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</si>
  <si>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</si>
  <si>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</si>
  <si>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</si>
  <si>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</si>
  <si>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</si>
  <si>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</si>
  <si>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</si>
  <si>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</si>
  <si>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</si>
  <si>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</si>
  <si>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</si>
  <si>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</si>
  <si>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</si>
  <si>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</si>
  <si>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</si>
  <si>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</si>
  <si>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</si>
  <si>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</si>
  <si>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</si>
  <si>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</si>
  <si>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</si>
  <si>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</si>
  <si>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</si>
  <si>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</si>
  <si>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</si>
  <si>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</si>
  <si>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</si>
  <si>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</si>
  <si>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</si>
  <si>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</si>
  <si>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</si>
  <si>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</si>
  <si>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</si>
  <si>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</si>
  <si>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</si>
  <si>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</si>
  <si>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</si>
  <si>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</si>
  <si>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</si>
  <si>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</si>
  <si>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</si>
  <si>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</si>
  <si>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</si>
  <si>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</si>
  <si>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</si>
  <si>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</si>
  <si>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</si>
  <si>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</si>
  <si>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</si>
  <si>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</si>
  <si>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</si>
  <si>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</si>
  <si>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</si>
  <si>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</si>
  <si>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</si>
  <si>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</si>
  <si>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</si>
  <si>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</si>
  <si>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</si>
  <si>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</si>
  <si>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</si>
  <si>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</si>
  <si>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</si>
  <si>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</si>
  <si>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</si>
  <si>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</si>
  <si>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</si>
  <si>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</si>
  <si>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</si>
  <si>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</si>
  <si>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</si>
  <si>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</si>
  <si>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</si>
  <si>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</si>
  <si>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</si>
  <si>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</si>
  <si>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</si>
  <si>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</si>
  <si>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</si>
  <si>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</si>
  <si>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</si>
  <si>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</si>
  <si>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</si>
  <si>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</si>
  <si>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</si>
  <si>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</si>
  <si>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</si>
  <si>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</si>
  <si>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</si>
  <si>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</si>
  <si>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</si>
  <si>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</si>
  <si>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</si>
  <si>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</si>
  <si>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</si>
  <si>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</si>
  <si>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</si>
  <si>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</si>
  <si>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</si>
  <si>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</si>
  <si>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</si>
  <si>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</si>
  <si>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</si>
  <si>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</si>
  <si>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</si>
  <si>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</si>
  <si>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</si>
  <si>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</si>
  <si>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</si>
  <si>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</si>
  <si>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</si>
  <si>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</si>
  <si>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</si>
  <si>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</si>
  <si>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</si>
  <si>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</si>
  <si>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</si>
  <si>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</si>
  <si>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</si>
  <si>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</si>
  <si>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</si>
  <si>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</si>
  <si>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</si>
  <si>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</si>
  <si>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</si>
  <si>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</si>
  <si>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</si>
  <si>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</si>
  <si>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</si>
  <si>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</si>
  <si>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</si>
  <si>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</si>
  <si>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</si>
  <si>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</si>
  <si>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</si>
  <si>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</si>
  <si>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</si>
  <si>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</si>
  <si>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</si>
  <si>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</si>
  <si>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</si>
  <si>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</si>
  <si>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</si>
  <si>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</si>
  <si>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</si>
  <si>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</si>
  <si>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</si>
  <si>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</si>
  <si>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</si>
  <si>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</si>
  <si>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</si>
  <si>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</si>
  <si>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</si>
  <si>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</si>
  <si>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</si>
  <si>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</si>
  <si>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</si>
  <si>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</si>
  <si>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</si>
  <si>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</si>
  <si>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</si>
  <si>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</si>
  <si>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</si>
  <si>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</si>
  <si>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</si>
  <si>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</si>
  <si>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</si>
  <si>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</si>
  <si>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</si>
  <si>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</si>
  <si>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</si>
  <si>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</si>
  <si>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</si>
  <si>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</si>
  <si>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</si>
  <si>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</si>
  <si>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</si>
  <si>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</si>
  <si>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</si>
  <si>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</si>
  <si>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</si>
  <si>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</si>
  <si>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</si>
  <si>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</si>
  <si>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</si>
  <si>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</si>
  <si>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</si>
  <si>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</si>
  <si>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</si>
  <si>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</si>
  <si>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</si>
  <si>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</si>
  <si>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</si>
  <si>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</si>
  <si>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</si>
  <si>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</si>
  <si>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</si>
  <si>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</si>
  <si>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</si>
  <si>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</si>
  <si>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</si>
  <si>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</si>
  <si>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</si>
  <si>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</si>
  <si>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</si>
  <si>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</si>
  <si>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</si>
  <si>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</si>
  <si>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</si>
  <si>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</si>
  <si>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</si>
  <si>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</si>
  <si>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</si>
  <si>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</si>
  <si>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</si>
  <si>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</si>
  <si>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</si>
  <si>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</si>
  <si>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</si>
  <si>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</si>
  <si>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</si>
  <si>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</si>
  <si>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</si>
  <si>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</si>
  <si>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</si>
  <si>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</si>
  <si>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</si>
  <si>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</si>
  <si>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</si>
  <si>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</si>
  <si>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</si>
  <si>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</si>
  <si>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</si>
  <si>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</si>
  <si>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</si>
  <si>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</si>
  <si>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</si>
  <si>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</si>
  <si>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</si>
  <si>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</si>
  <si>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</si>
  <si>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</si>
  <si>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</si>
  <si>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</si>
  <si>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</si>
  <si>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</si>
  <si>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</si>
  <si>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</si>
  <si>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</si>
  <si>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</si>
  <si>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</si>
  <si>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</si>
  <si>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</si>
  <si>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</si>
  <si>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</si>
  <si>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</si>
  <si>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</si>
  <si>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</si>
  <si>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</si>
  <si>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</si>
  <si>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</si>
  <si>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</si>
  <si>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</si>
  <si>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</si>
  <si>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</si>
  <si>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</si>
  <si>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</si>
  <si>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</si>
  <si>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</si>
  <si>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</si>
  <si>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</si>
  <si>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</si>
  <si>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</si>
  <si>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</si>
  <si>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</si>
  <si>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</si>
  <si>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</si>
  <si>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</si>
  <si>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</si>
  <si>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</si>
  <si>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</si>
  <si>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</si>
  <si>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</si>
  <si>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</si>
  <si>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</si>
  <si>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</si>
  <si>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</si>
  <si>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</si>
  <si>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</si>
  <si>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</si>
  <si>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</si>
  <si>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</si>
  <si>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</si>
  <si>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</si>
  <si>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</si>
  <si>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</si>
  <si>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</si>
  <si>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</si>
  <si>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</si>
  <si>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</si>
  <si>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</si>
  <si>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</si>
  <si>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</si>
  <si>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</si>
  <si>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</si>
  <si>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</si>
  <si>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</si>
  <si>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</si>
  <si>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</si>
  <si>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</si>
  <si>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</si>
  <si>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</si>
  <si>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</si>
  <si>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</si>
  <si>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</si>
  <si>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</si>
  <si>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</si>
  <si>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</si>
  <si>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</si>
  <si>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</si>
  <si>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</si>
  <si>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</si>
  <si>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</si>
  <si>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</si>
  <si>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</si>
  <si>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</si>
  <si>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</si>
  <si>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</si>
  <si>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</si>
  <si>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</si>
  <si>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</si>
  <si>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</si>
  <si>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</si>
  <si>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</si>
  <si>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</si>
  <si>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</si>
  <si>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</si>
  <si>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</si>
  <si>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</si>
  <si>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</si>
  <si>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</si>
  <si>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</si>
  <si>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</si>
  <si>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</si>
  <si>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</si>
  <si>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</si>
  <si>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</si>
  <si>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</si>
  <si>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</si>
  <si>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</si>
  <si>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</si>
  <si>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</si>
  <si>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</si>
  <si>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</si>
  <si>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</si>
  <si>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</si>
  <si>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</si>
  <si>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</si>
  <si>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</si>
  <si>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</si>
  <si>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</si>
  <si>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</si>
  <si>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</si>
  <si>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</si>
  <si>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</si>
  <si>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</si>
  <si>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</si>
  <si>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</si>
  <si>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</si>
  <si>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</si>
  <si>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</si>
  <si>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</si>
  <si>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</si>
  <si>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</si>
  <si>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</si>
  <si>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</si>
  <si>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</si>
  <si>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</si>
  <si>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</si>
  <si>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</si>
  <si>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</si>
  <si>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</si>
  <si>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</si>
  <si>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</si>
  <si>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</si>
  <si>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</si>
  <si>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</si>
  <si>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</si>
  <si>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</si>
  <si>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</si>
  <si>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</si>
  <si>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</si>
  <si>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</si>
  <si>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</si>
  <si>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</si>
  <si>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</si>
  <si>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</si>
  <si>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</si>
  <si>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</si>
  <si>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</si>
  <si>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</si>
  <si>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</si>
  <si>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</si>
  <si>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</si>
  <si>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</si>
  <si>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</si>
  <si>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</si>
  <si>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</si>
  <si>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</si>
  <si>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</si>
  <si>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</si>
  <si>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</si>
  <si>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</si>
  <si>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</si>
  <si>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</si>
  <si>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</si>
  <si>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</si>
  <si>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</si>
  <si>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</si>
  <si>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</si>
  <si>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</si>
  <si>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</si>
  <si>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</si>
  <si>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</si>
  <si>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</si>
  <si>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</si>
  <si>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</si>
  <si>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</si>
  <si>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</si>
  <si>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</si>
  <si>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</si>
  <si>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</si>
  <si>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</si>
  <si>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</si>
  <si>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</si>
  <si>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</si>
  <si>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</si>
  <si>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</si>
  <si>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</si>
  <si>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</si>
  <si>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</si>
  <si>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</si>
  <si>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</si>
  <si>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</si>
  <si>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</si>
  <si>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</si>
  <si>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</si>
  <si>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</si>
  <si>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</si>
  <si>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</si>
  <si>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</si>
  <si>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</si>
  <si>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</si>
  <si>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</si>
  <si>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</si>
  <si>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</si>
  <si>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</si>
  <si>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</si>
  <si>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</si>
  <si>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</si>
  <si>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</si>
  <si>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</si>
  <si>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</si>
  <si>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</si>
  <si>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</si>
  <si>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</si>
  <si>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</si>
  <si>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</si>
  <si>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</si>
  <si>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</si>
  <si>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</si>
  <si>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</si>
  <si>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</si>
  <si>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</si>
  <si>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</si>
  <si>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</si>
  <si>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</si>
  <si>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</si>
  <si>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</si>
  <si>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</si>
  <si>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</si>
  <si>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</si>
  <si>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</si>
  <si>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</si>
  <si>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</si>
  <si>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</si>
  <si>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</si>
  <si>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</si>
  <si>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</si>
  <si>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</si>
  <si>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</si>
  <si>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</si>
  <si>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</si>
  <si>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</si>
  <si>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</si>
  <si>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</si>
  <si>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</si>
  <si>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</si>
  <si>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</si>
  <si>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</si>
  <si>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</si>
  <si>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</si>
  <si>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</si>
  <si>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</si>
  <si>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</si>
  <si>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</si>
  <si>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</si>
  <si>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</si>
  <si>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</si>
  <si>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</si>
  <si>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</si>
  <si>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</si>
  <si>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</si>
  <si>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</si>
  <si>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</si>
  <si>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</si>
  <si>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</si>
  <si>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</si>
  <si>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</si>
  <si>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</si>
  <si>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</si>
  <si>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</si>
  <si>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</si>
  <si>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</si>
  <si>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</si>
  <si>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</si>
  <si>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</si>
  <si>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</si>
  <si>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</si>
  <si>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</si>
  <si>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</si>
  <si>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</si>
  <si>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</si>
  <si>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</si>
  <si>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</si>
  <si>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</si>
  <si>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</si>
  <si>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</si>
  <si>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</si>
  <si>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</si>
  <si>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</si>
  <si>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</si>
  <si>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</si>
  <si>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</si>
  <si>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</si>
  <si>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</si>
  <si>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</si>
  <si>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</si>
  <si>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</si>
  <si>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</si>
  <si>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</si>
  <si>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</si>
  <si>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</si>
  <si>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</si>
  <si>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</si>
  <si>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</si>
  <si>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</si>
  <si>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</si>
  <si>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</si>
  <si>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</si>
  <si>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</si>
  <si>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</si>
  <si>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</si>
  <si>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</si>
  <si>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</si>
  <si>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</si>
  <si>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</si>
  <si>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</si>
  <si>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</si>
  <si>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</si>
  <si>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</si>
  <si>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</si>
  <si>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</si>
  <si>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</si>
  <si>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</si>
  <si>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</si>
  <si>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</si>
  <si>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</si>
  <si>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</si>
  <si>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</si>
  <si>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</si>
  <si>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</si>
  <si>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</si>
  <si>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</si>
  <si>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</si>
  <si>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</si>
  <si>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</si>
  <si>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</si>
  <si>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</si>
  <si>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</si>
  <si>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</si>
  <si>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</si>
  <si>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</si>
  <si>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</si>
  <si>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</si>
  <si>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</si>
  <si>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</si>
  <si>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</si>
  <si>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</si>
  <si>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</si>
  <si>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</si>
  <si>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</si>
  <si>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</si>
  <si>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</si>
  <si>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</si>
  <si>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</si>
  <si>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</si>
  <si>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</si>
  <si>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</si>
  <si>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</si>
  <si>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</si>
  <si>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</si>
  <si>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</si>
  <si>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</si>
  <si>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</si>
  <si>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</si>
  <si>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</si>
  <si>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</si>
  <si>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</si>
  <si>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</si>
  <si>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</si>
  <si>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</si>
  <si>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</si>
  <si>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</si>
  <si>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</si>
  <si>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</si>
  <si>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</si>
  <si>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</si>
  <si>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</si>
  <si>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</si>
  <si>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</si>
  <si>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</si>
  <si>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</si>
  <si>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</si>
  <si>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</si>
  <si>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</si>
  <si>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</si>
  <si>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</si>
  <si>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</si>
  <si>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</si>
  <si>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</si>
  <si>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</si>
  <si>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</si>
  <si>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</si>
  <si>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</si>
  <si>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</si>
  <si>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</si>
  <si>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</si>
  <si>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</si>
  <si>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</si>
  <si>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</si>
  <si>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</si>
  <si>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</si>
  <si>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</si>
  <si>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</si>
  <si>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</si>
  <si>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</si>
  <si>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</si>
  <si>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</si>
  <si>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</si>
  <si>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</si>
  <si>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</si>
  <si>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</si>
  <si>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</si>
  <si>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</si>
  <si>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</si>
  <si>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</si>
  <si>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</si>
  <si>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</si>
  <si>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</si>
  <si>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</si>
  <si>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</si>
  <si>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</si>
  <si>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</si>
  <si>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</si>
  <si>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</si>
  <si>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</si>
  <si>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</si>
  <si>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</si>
  <si>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</si>
  <si>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</si>
  <si>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</si>
  <si>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</si>
  <si>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</si>
  <si>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</si>
  <si>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</si>
  <si>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</si>
  <si>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</si>
  <si>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</si>
  <si>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</si>
  <si>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</si>
  <si>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</si>
  <si>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</si>
  <si>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</si>
  <si>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</si>
  <si>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</si>
  <si>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</si>
  <si>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</si>
  <si>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</si>
  <si>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</si>
  <si>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</si>
  <si>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</si>
  <si>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</si>
  <si>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</si>
  <si>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</si>
  <si>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</si>
  <si>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</si>
  <si>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</si>
  <si>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</si>
  <si>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</si>
  <si>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</si>
  <si>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</si>
  <si>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</si>
  <si>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</si>
  <si>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</si>
  <si>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</si>
  <si>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</si>
  <si>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</si>
  <si>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</si>
  <si>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</si>
  <si>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</si>
  <si>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</si>
  <si>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</si>
  <si>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</si>
  <si>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</si>
  <si>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</si>
  <si>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</si>
  <si>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</si>
  <si>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</si>
  <si>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</si>
  <si>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</si>
  <si>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</si>
  <si>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</si>
  <si>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</si>
  <si>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</si>
  <si>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</si>
  <si>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</si>
  <si>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</si>
  <si>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</si>
  <si>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</si>
  <si>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</si>
  <si>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</si>
  <si>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</si>
  <si>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</si>
  <si>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</si>
  <si>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</si>
  <si>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</si>
  <si>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</si>
  <si>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</si>
  <si>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</si>
  <si>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</si>
  <si>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</si>
  <si>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</si>
  <si>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</si>
  <si>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</si>
  <si>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</si>
  <si>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</si>
  <si>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</si>
  <si>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</si>
  <si>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</si>
  <si>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</si>
  <si>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</si>
  <si>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</si>
  <si>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</si>
  <si>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</si>
  <si>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</si>
  <si>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</si>
  <si>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</si>
  <si>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</si>
  <si>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</si>
  <si>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</si>
  <si>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</si>
  <si>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</si>
  <si>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</si>
  <si>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</si>
  <si>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</si>
  <si>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</si>
  <si>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</si>
  <si>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</si>
  <si>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</si>
  <si>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</si>
  <si>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</si>
  <si>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</si>
  <si>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</si>
  <si>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</si>
  <si>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</si>
  <si>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</si>
  <si>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</si>
  <si>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</si>
  <si>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</si>
  <si>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</si>
  <si>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</si>
  <si>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</si>
  <si>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</si>
  <si>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</si>
  <si>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</si>
  <si>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</si>
  <si>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</si>
  <si>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</si>
  <si>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</si>
  <si>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</si>
  <si>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</si>
  <si>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</si>
  <si>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</si>
  <si>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</si>
  <si>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</si>
  <si>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</si>
  <si>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</si>
  <si>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</si>
  <si>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</si>
  <si>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</si>
  <si>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</si>
  <si>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</si>
  <si>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</si>
  <si>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</si>
  <si>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</si>
  <si>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</si>
  <si>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</si>
  <si>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</si>
  <si>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</si>
  <si>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</si>
  <si>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</si>
  <si>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</si>
  <si>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</si>
  <si>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</si>
  <si>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</si>
  <si>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</si>
  <si>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</si>
  <si>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</si>
  <si>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</si>
  <si>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</si>
  <si>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</si>
  <si>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</si>
  <si>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</si>
  <si>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</si>
  <si>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</si>
  <si>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</si>
  <si>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</si>
  <si>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</si>
  <si>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</si>
  <si>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</si>
  <si>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</si>
  <si>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</si>
  <si>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</si>
  <si>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</si>
  <si>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</si>
  <si>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</si>
  <si>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</si>
  <si>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</si>
  <si>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</si>
  <si>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</si>
  <si>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</si>
  <si>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</si>
  <si>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</si>
  <si>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</si>
  <si>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</si>
  <si>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</si>
  <si>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</si>
  <si>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</si>
  <si>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</si>
  <si>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</si>
  <si>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</si>
  <si>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</si>
  <si>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</si>
  <si>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</si>
  <si>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</si>
  <si>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</si>
  <si>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</si>
  <si>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</si>
  <si>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</si>
  <si>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</si>
  <si>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</si>
  <si>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</si>
  <si>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</si>
  <si>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</si>
  <si>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</si>
  <si>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</si>
  <si>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</si>
  <si>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</si>
  <si>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</si>
  <si>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</si>
  <si>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</si>
  <si>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</si>
  <si>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</si>
  <si>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</si>
  <si>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</si>
  <si>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</si>
  <si>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</si>
  <si>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</si>
  <si>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</si>
  <si>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</si>
  <si>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</si>
  <si>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</si>
  <si>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</si>
  <si>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</si>
  <si>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</si>
  <si>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</si>
  <si>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</si>
  <si>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</si>
  <si>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</si>
  <si>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</si>
  <si>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</si>
  <si>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</si>
  <si>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</si>
  <si>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</si>
  <si>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</si>
  <si>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</si>
  <si>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</si>
  <si>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</si>
  <si>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</si>
  <si>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</si>
  <si>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</si>
  <si>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</si>
  <si>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</si>
  <si>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</si>
  <si>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</si>
  <si>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</si>
  <si>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</si>
  <si>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</si>
  <si>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</si>
  <si>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</si>
  <si>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</si>
  <si>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</si>
  <si>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</si>
  <si>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</si>
  <si>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</si>
  <si>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</si>
  <si>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</si>
  <si>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</si>
  <si>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</si>
  <si>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</si>
  <si>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</si>
  <si>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</si>
  <si>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</si>
  <si>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</si>
  <si>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</si>
  <si>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</si>
  <si>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</si>
  <si>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</si>
  <si>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</si>
  <si>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</si>
  <si>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</si>
  <si>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</si>
  <si>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</si>
  <si>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</si>
  <si>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</si>
  <si>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</si>
  <si>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</si>
  <si>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</si>
  <si>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</si>
  <si>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</si>
  <si>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</si>
  <si>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</si>
  <si>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</si>
  <si>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</si>
  <si>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</si>
  <si>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</si>
  <si>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</si>
  <si>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</si>
  <si>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</si>
  <si>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</si>
  <si>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</si>
  <si>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</si>
  <si>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</si>
  <si>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</si>
  <si>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</si>
  <si>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</si>
  <si>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</si>
  <si>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</si>
  <si>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</si>
  <si>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</si>
  <si>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</si>
  <si>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</si>
  <si>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</si>
  <si>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</si>
  <si>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</si>
  <si>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</si>
  <si>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</si>
  <si>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</si>
  <si>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</si>
  <si>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</si>
  <si>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</si>
  <si>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</si>
  <si>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</si>
  <si>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</si>
  <si>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</si>
  <si>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</si>
  <si>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</si>
  <si>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</si>
  <si>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</si>
  <si>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</si>
  <si>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</si>
  <si>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</si>
  <si>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</si>
  <si>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</si>
  <si>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</si>
  <si>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</si>
  <si>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</si>
  <si>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</si>
  <si>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</si>
  <si>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</si>
  <si>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</si>
  <si>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</si>
  <si>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</si>
  <si>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</si>
  <si>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</si>
  <si>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</si>
  <si>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</si>
  <si>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</si>
  <si>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</si>
  <si>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</si>
  <si>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</si>
  <si>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</si>
  <si>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</si>
  <si>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</si>
  <si>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</si>
  <si>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</si>
  <si>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</si>
  <si>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</si>
  <si>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</si>
  <si>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</si>
  <si>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</si>
  <si>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</si>
  <si>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</si>
  <si>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</si>
  <si>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</si>
  <si>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</si>
  <si>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</si>
  <si>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</si>
  <si>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</si>
  <si>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</si>
  <si>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</si>
  <si>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</si>
  <si>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</si>
  <si>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</si>
  <si>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</si>
  <si>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</si>
  <si>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</si>
  <si>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</si>
  <si>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</si>
  <si>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</si>
  <si>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</si>
  <si>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</si>
  <si>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</si>
  <si>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</si>
  <si>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</si>
  <si>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</si>
  <si>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</si>
  <si>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</si>
  <si>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</si>
  <si>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</si>
  <si>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</si>
  <si>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</si>
  <si>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</si>
  <si>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</si>
  <si>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</si>
  <si>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</si>
  <si>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</si>
  <si>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</si>
  <si>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</si>
  <si>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</si>
  <si>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</si>
  <si>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</si>
  <si>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</si>
  <si>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</si>
  <si>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</si>
  <si>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</si>
  <si>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</si>
  <si>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</si>
  <si>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</si>
  <si>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</si>
  <si>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</si>
  <si>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</si>
  <si>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</si>
  <si>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</si>
  <si>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</si>
  <si>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</si>
  <si>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</si>
  <si>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</si>
  <si>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</si>
  <si>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</si>
  <si>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</si>
  <si>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</si>
  <si>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</si>
  <si>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</si>
  <si>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</si>
  <si>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</si>
  <si>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</si>
  <si>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</si>
  <si>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</si>
  <si>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</si>
  <si>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</si>
  <si>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</si>
  <si>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</si>
  <si>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</si>
  <si>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</si>
  <si>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</si>
  <si>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</si>
  <si>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</si>
  <si>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</si>
  <si>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</si>
  <si>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</si>
  <si>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</si>
  <si>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</si>
  <si>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</si>
  <si>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</si>
  <si>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</si>
  <si>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</si>
  <si>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</si>
  <si>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</si>
  <si>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</si>
  <si>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</si>
  <si>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</si>
  <si>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</si>
  <si>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</si>
  <si>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</si>
  <si>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</si>
  <si>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</si>
  <si>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</si>
  <si>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</si>
  <si>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</si>
  <si>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</si>
  <si>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</si>
  <si>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</si>
  <si>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</si>
  <si>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</si>
  <si>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</si>
  <si>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</si>
  <si>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</si>
  <si>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</si>
  <si>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</si>
  <si>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</si>
  <si>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</si>
  <si>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</si>
  <si>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</si>
  <si>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</si>
  <si>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</si>
  <si>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</si>
  <si>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</si>
  <si>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</si>
  <si>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</si>
  <si>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</si>
  <si>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</si>
  <si>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</si>
  <si>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</si>
  <si>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</si>
  <si>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</si>
  <si>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</si>
  <si>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</si>
  <si>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</si>
  <si>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</si>
  <si>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</si>
  <si>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</si>
  <si>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</si>
  <si>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</si>
  <si>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</si>
  <si>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</si>
  <si>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</si>
  <si>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</si>
  <si>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</si>
  <si>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</si>
  <si>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</si>
  <si>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</si>
  <si>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</si>
  <si>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</si>
  <si>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</si>
  <si>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</si>
  <si>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</si>
  <si>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</si>
  <si>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</si>
  <si>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</si>
  <si>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</si>
  <si>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</si>
  <si>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</si>
  <si>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</si>
  <si>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</si>
  <si>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</si>
  <si>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</si>
  <si>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</si>
  <si>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</si>
  <si>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</si>
  <si>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</si>
  <si>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</si>
  <si>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</si>
  <si>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</si>
  <si>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</si>
  <si>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</si>
  <si>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</si>
  <si>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</si>
  <si>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</si>
  <si>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</si>
  <si>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</si>
  <si>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</si>
  <si>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</si>
  <si>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</si>
  <si>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</si>
  <si>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</si>
  <si>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</si>
  <si>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</si>
  <si>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</si>
  <si>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</si>
  <si>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</si>
  <si>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</si>
  <si>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</si>
  <si>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</si>
  <si>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</si>
  <si>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</si>
  <si>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</si>
  <si>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</si>
  <si>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</si>
  <si>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</si>
  <si>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</si>
  <si>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</si>
  <si>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</si>
  <si>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</si>
  <si>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</si>
  <si>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</si>
  <si>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</si>
  <si>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</si>
  <si>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</si>
  <si>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</si>
  <si>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</si>
  <si>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</si>
  <si>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</si>
  <si>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</si>
  <si>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</si>
  <si>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</si>
  <si>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</si>
  <si>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</si>
  <si>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</si>
  <si>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</si>
  <si>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</si>
  <si>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</si>
  <si>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</si>
  <si>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</si>
  <si>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</si>
  <si>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</si>
  <si>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</si>
  <si>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</si>
  <si>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</si>
  <si>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</si>
  <si>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</si>
  <si>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</si>
  <si>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</si>
  <si>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</si>
  <si>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</si>
  <si>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</si>
  <si>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</si>
  <si>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</si>
  <si>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</si>
  <si>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</si>
  <si>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</si>
  <si>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</si>
  <si>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</si>
  <si>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</si>
  <si>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</si>
  <si>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</si>
  <si>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</si>
  <si>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</si>
  <si>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</si>
  <si>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</si>
  <si>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</si>
  <si>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</si>
  <si>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</si>
  <si>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</si>
  <si>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</si>
  <si>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</si>
  <si>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</si>
  <si>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</si>
  <si>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</si>
  <si>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</si>
  <si>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</si>
  <si>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</si>
  <si>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</si>
  <si>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</si>
  <si>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</si>
  <si>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</si>
  <si>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</si>
  <si>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</si>
  <si>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</si>
  <si>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</si>
  <si>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</si>
  <si>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</si>
  <si>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</si>
  <si>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</si>
  <si>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</si>
  <si>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</si>
  <si>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</si>
  <si>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</si>
  <si>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</si>
  <si>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</si>
  <si>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</si>
  <si>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</si>
  <si>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</si>
  <si>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</si>
  <si>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</si>
  <si>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</si>
  <si>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</si>
  <si>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</si>
  <si>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</si>
  <si>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</si>
  <si>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</si>
  <si>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</si>
  <si>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</si>
  <si>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</si>
  <si>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</si>
  <si>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</si>
  <si>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</si>
  <si>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</si>
  <si>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</si>
  <si>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</si>
  <si>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</si>
  <si>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</si>
  <si>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</si>
  <si>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</si>
  <si>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</si>
  <si>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</si>
  <si>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</si>
  <si>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</si>
  <si>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</si>
  <si>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</si>
  <si>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</si>
  <si>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</si>
  <si>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</si>
  <si>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</si>
  <si>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</si>
  <si>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</si>
  <si>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</si>
  <si>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</si>
  <si>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</si>
  <si>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</si>
  <si>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</si>
  <si>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</si>
  <si>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</si>
  <si>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</si>
  <si>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</si>
  <si>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</si>
  <si>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</si>
  <si>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</si>
  <si>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</si>
  <si>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</si>
  <si>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</si>
  <si>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</si>
  <si>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</si>
  <si>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</si>
  <si>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</si>
  <si>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</si>
  <si>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</si>
  <si>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</si>
  <si>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</si>
  <si>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</si>
  <si>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</si>
  <si>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</si>
  <si>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</si>
  <si>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</si>
  <si>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</si>
  <si>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</si>
  <si>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</si>
  <si>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</si>
  <si>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</si>
  <si>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</si>
  <si>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</si>
  <si>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</si>
  <si>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</si>
  <si>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</si>
  <si>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</si>
  <si>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</si>
  <si>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</si>
  <si>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</si>
  <si>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</si>
  <si>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</si>
  <si>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</si>
  <si>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</si>
  <si>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</si>
  <si>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</si>
  <si>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</si>
  <si>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</si>
  <si>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</si>
  <si>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</si>
  <si>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</si>
  <si>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</si>
  <si>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</si>
  <si>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</si>
  <si>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</si>
  <si>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</si>
  <si>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</si>
  <si>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</si>
  <si>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</si>
  <si>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</si>
  <si>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</si>
  <si>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</si>
  <si>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</si>
  <si>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</si>
  <si>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</si>
  <si>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</si>
  <si>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</si>
  <si>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</si>
  <si>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</si>
  <si>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</si>
  <si>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</si>
  <si>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</si>
  <si>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</si>
  <si>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</si>
  <si>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</si>
  <si>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</si>
  <si>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</si>
  <si>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</si>
  <si>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</si>
  <si>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</si>
  <si>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</si>
  <si>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</si>
  <si>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</si>
  <si>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</si>
  <si>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</si>
  <si>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</si>
  <si>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</si>
  <si>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</si>
  <si>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</si>
  <si>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</si>
  <si>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</si>
  <si>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</si>
  <si>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</si>
  <si>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</si>
  <si>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</si>
  <si>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</si>
  <si>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</si>
  <si>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</si>
  <si>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</si>
  <si>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</si>
  <si>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</si>
  <si>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</si>
  <si>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</si>
  <si>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</si>
  <si>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</si>
  <si>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</si>
  <si>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</si>
  <si>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</si>
  <si>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</si>
  <si>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</si>
  <si>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</si>
  <si>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</si>
  <si>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</si>
  <si>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</si>
  <si>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</si>
  <si>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</si>
  <si>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</si>
  <si>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</si>
  <si>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</si>
  <si>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</si>
  <si>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</si>
  <si>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</si>
  <si>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</si>
  <si>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</si>
  <si>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</si>
  <si>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</si>
  <si>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</si>
  <si>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</si>
  <si>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</si>
  <si>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</si>
  <si>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</si>
  <si>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</si>
  <si>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</si>
  <si>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</si>
  <si>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</si>
  <si>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</si>
  <si>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</si>
  <si>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</si>
  <si>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</si>
  <si>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</si>
  <si>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</si>
  <si>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</si>
  <si>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</si>
  <si>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</si>
  <si>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</si>
  <si>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</si>
  <si>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</si>
  <si>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</si>
  <si>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</si>
  <si>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</si>
  <si>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</si>
  <si>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</si>
  <si>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</si>
  <si>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</si>
  <si>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</si>
  <si>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</si>
  <si>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</si>
  <si>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</si>
  <si>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</si>
  <si>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</si>
  <si>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</si>
  <si>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</si>
  <si>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</si>
  <si>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</si>
  <si>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</si>
  <si>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</si>
  <si>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</si>
  <si>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</si>
  <si>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</si>
  <si>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</si>
  <si>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</si>
  <si>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</si>
  <si>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</si>
  <si>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</si>
  <si>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</si>
  <si>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</si>
  <si>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</si>
  <si>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</si>
  <si>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</si>
  <si>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</si>
  <si>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</si>
  <si>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</si>
  <si>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</si>
  <si>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</si>
  <si>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</si>
  <si>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</si>
  <si>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</si>
  <si>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</si>
  <si>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</si>
  <si>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</si>
  <si>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</si>
  <si>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</si>
  <si>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</si>
  <si>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</si>
  <si>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</si>
  <si>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</si>
  <si>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</si>
  <si>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</si>
  <si>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</si>
  <si>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</si>
  <si>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</si>
  <si>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</si>
  <si>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</si>
  <si>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</si>
  <si>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</si>
  <si>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</si>
  <si>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</si>
  <si>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</si>
  <si>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</si>
  <si>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</si>
  <si>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</si>
  <si>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</si>
  <si>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</si>
  <si>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</si>
  <si>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</si>
  <si>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</si>
  <si>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</si>
  <si>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</si>
  <si>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</si>
  <si>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</si>
  <si>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</si>
  <si>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</si>
  <si>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</si>
  <si>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</si>
  <si>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</si>
  <si>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</si>
  <si>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</si>
  <si>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</si>
  <si>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</si>
  <si>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</si>
  <si>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</si>
  <si>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</si>
  <si>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</si>
  <si>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</si>
  <si>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</si>
  <si>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</si>
  <si>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</si>
  <si>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</si>
  <si>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</si>
  <si>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</si>
  <si>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</si>
  <si>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</si>
  <si>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</si>
  <si>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</si>
  <si>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</si>
  <si>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</si>
  <si>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</si>
  <si>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</si>
  <si>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</si>
  <si>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</si>
  <si>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</si>
  <si>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</si>
  <si>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</si>
  <si>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</si>
  <si>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</si>
  <si>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</si>
  <si>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</si>
  <si>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</si>
  <si>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</si>
  <si>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</si>
  <si>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</si>
  <si>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</si>
  <si>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</si>
  <si>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</si>
  <si>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</si>
  <si>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</si>
  <si>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</si>
  <si>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</si>
  <si>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</si>
  <si>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</si>
  <si>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</si>
  <si>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</si>
  <si>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</si>
  <si>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</si>
  <si>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</si>
  <si>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</si>
  <si>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</si>
  <si>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</si>
  <si>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</si>
  <si>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</si>
  <si>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</si>
  <si>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</si>
  <si>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</si>
  <si>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</si>
  <si>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</si>
  <si>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</si>
  <si>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</si>
  <si>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</si>
  <si>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</si>
  <si>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</si>
  <si>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</si>
  <si>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</si>
  <si>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</si>
  <si>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</si>
  <si>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</si>
  <si>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</si>
  <si>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</si>
  <si>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</si>
  <si>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</si>
  <si>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</si>
  <si>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</si>
  <si>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</si>
  <si>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</si>
  <si>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</si>
  <si>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</si>
  <si>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</si>
  <si>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</si>
  <si>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</si>
  <si>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</si>
  <si>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</si>
  <si>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</si>
  <si>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</si>
  <si>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</si>
  <si>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</si>
  <si>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</si>
  <si>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</si>
  <si>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</si>
  <si>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</si>
  <si>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</si>
  <si>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</si>
  <si>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</si>
  <si>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</si>
  <si>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</si>
  <si>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</si>
  <si>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</si>
  <si>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</si>
  <si>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</si>
  <si>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</si>
  <si>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</si>
  <si>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</si>
  <si>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</si>
  <si>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</si>
  <si>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</si>
  <si>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</si>
  <si>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</si>
  <si>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</si>
  <si>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</si>
  <si>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</si>
  <si>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</si>
  <si>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</si>
  <si>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</si>
  <si>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</si>
  <si>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</si>
  <si>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</si>
  <si>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</si>
  <si>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</si>
  <si>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</si>
  <si>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</si>
  <si>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</si>
  <si>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</si>
  <si>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</si>
  <si>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</si>
  <si>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</si>
  <si>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</si>
  <si>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</si>
  <si>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</si>
  <si>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</si>
  <si>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</si>
  <si>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</si>
  <si>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</si>
  <si>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</si>
  <si>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</si>
  <si>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</si>
  <si>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</si>
  <si>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</si>
  <si>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</si>
  <si>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</si>
  <si>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</si>
  <si>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</si>
  <si>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</si>
  <si>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</si>
  <si>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</si>
  <si>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</si>
  <si>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</si>
  <si>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</si>
  <si>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</si>
  <si>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</si>
  <si>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</si>
  <si>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</si>
  <si>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</si>
  <si>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</si>
  <si>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</si>
  <si>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</si>
  <si>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</si>
  <si>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</si>
  <si>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</si>
  <si>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</si>
  <si>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</si>
  <si>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</si>
  <si>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</si>
  <si>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</si>
  <si>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</si>
  <si>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</si>
  <si>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</si>
  <si>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</si>
  <si>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</si>
  <si>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</si>
  <si>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</si>
  <si>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</si>
  <si>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</si>
  <si>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</si>
  <si>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</si>
  <si>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</si>
  <si>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</si>
  <si>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</si>
  <si>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</si>
  <si>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</si>
  <si>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</si>
  <si>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</si>
  <si>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</si>
  <si>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</si>
  <si>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</si>
  <si>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</si>
  <si>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</si>
  <si>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</si>
  <si>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</si>
  <si>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</si>
  <si>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</si>
  <si>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</si>
  <si>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</si>
  <si>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</si>
  <si>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</si>
  <si>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</si>
  <si>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</si>
  <si>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</si>
  <si>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</si>
  <si>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</si>
  <si>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</si>
  <si>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</si>
  <si>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</si>
  <si>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</si>
  <si>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</si>
  <si>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</si>
  <si>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</si>
  <si>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</si>
  <si>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</si>
  <si>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</si>
  <si>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</si>
  <si>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</si>
  <si>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</si>
  <si>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</si>
  <si>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</si>
  <si>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</si>
  <si>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</si>
  <si>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</si>
  <si>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</si>
  <si>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</si>
  <si>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</si>
  <si>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</si>
  <si>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</si>
  <si>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</si>
  <si>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</si>
  <si>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</si>
  <si>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</si>
  <si>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</si>
  <si>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</si>
  <si>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</si>
  <si>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</si>
  <si>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</si>
  <si>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</si>
  <si>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</si>
  <si>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</si>
  <si>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</si>
  <si>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</si>
  <si>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</si>
  <si>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</si>
  <si>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</si>
  <si>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</si>
  <si>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</si>
  <si>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</si>
  <si>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</si>
  <si>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</si>
  <si>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</si>
  <si>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</si>
  <si>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</si>
  <si>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</si>
  <si>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</si>
  <si>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</si>
  <si>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</si>
  <si>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</si>
  <si>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</si>
  <si>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</si>
  <si>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</si>
  <si>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</si>
  <si>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</si>
  <si>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</si>
  <si>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</si>
  <si>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</si>
  <si>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</si>
  <si>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</si>
  <si>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</si>
  <si>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</si>
  <si>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</si>
  <si>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</si>
  <si>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</si>
  <si>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</si>
  <si>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</si>
  <si>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</si>
  <si>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</si>
  <si>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</si>
  <si>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</si>
  <si>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</si>
  <si>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</si>
  <si>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</si>
  <si>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</si>
  <si>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</si>
  <si>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</si>
  <si>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</si>
  <si>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</si>
  <si>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</si>
  <si>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</si>
  <si>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</si>
  <si>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</si>
  <si>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</si>
  <si>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</si>
  <si>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</si>
  <si>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</si>
  <si>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</si>
  <si>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</si>
  <si>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</si>
  <si>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</si>
  <si>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</si>
  <si>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</si>
  <si>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</si>
  <si>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</si>
  <si>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</si>
  <si>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</si>
  <si>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</si>
  <si>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</si>
  <si>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</si>
  <si>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</si>
  <si>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</si>
  <si>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</si>
  <si>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</si>
  <si>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</si>
  <si>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</si>
  <si>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</si>
  <si>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</si>
  <si>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</si>
  <si>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</si>
  <si>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</si>
  <si>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</si>
  <si>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</si>
  <si>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</si>
  <si>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</si>
  <si>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</si>
  <si>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</si>
  <si>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</si>
  <si>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</si>
  <si>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</si>
  <si>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</si>
  <si>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</si>
  <si>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</si>
  <si>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</si>
  <si>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</si>
  <si>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</si>
  <si>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</si>
  <si>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</si>
  <si>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</si>
  <si>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</si>
  <si>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</si>
  <si>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</si>
  <si>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</si>
  <si>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</si>
  <si>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</si>
  <si>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</si>
  <si>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</si>
  <si>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</si>
  <si>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</si>
  <si>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</si>
  <si>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</si>
  <si>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</si>
  <si>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</si>
  <si>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</si>
  <si>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</si>
  <si>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</si>
  <si>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</si>
  <si>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</si>
  <si>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</si>
  <si>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</si>
  <si>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</si>
  <si>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</si>
  <si>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</si>
  <si>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</si>
  <si>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</si>
  <si>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</si>
  <si>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</si>
  <si>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</si>
  <si>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</si>
  <si>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</si>
  <si>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</si>
  <si>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</si>
  <si>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</si>
  <si>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</si>
  <si>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</si>
  <si>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</si>
  <si>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</si>
  <si>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</si>
  <si>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</si>
  <si>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</si>
  <si>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</si>
  <si>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</si>
  <si>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</si>
  <si>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</si>
  <si>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</si>
  <si>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</si>
  <si>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</si>
  <si>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</si>
  <si>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</si>
  <si>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</si>
  <si>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</si>
  <si>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</si>
  <si>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</si>
  <si>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</si>
  <si>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</si>
  <si>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</si>
  <si>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</si>
  <si>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</si>
  <si>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</si>
  <si>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</si>
  <si>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</si>
  <si>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</si>
  <si>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</si>
  <si>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</si>
  <si>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</si>
  <si>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</si>
  <si>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</si>
  <si>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</si>
  <si>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</si>
  <si>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</si>
  <si>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</si>
  <si>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</si>
  <si>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</si>
  <si>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</si>
  <si>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</si>
  <si>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</si>
  <si>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</si>
  <si>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</si>
  <si>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</si>
  <si>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</si>
  <si>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</si>
  <si>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</si>
  <si>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</si>
  <si>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</si>
  <si>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</si>
  <si>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</si>
  <si>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</si>
  <si>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</si>
  <si>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</si>
  <si>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</si>
  <si>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</si>
  <si>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</si>
  <si>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</si>
  <si>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</si>
  <si>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</si>
  <si>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</si>
  <si>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</si>
  <si>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</si>
  <si>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</si>
  <si>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</si>
  <si>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</si>
  <si>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</si>
  <si>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</si>
  <si>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</si>
  <si>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</si>
  <si>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</si>
  <si>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</si>
  <si>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</si>
  <si>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</si>
  <si>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</si>
  <si>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</si>
  <si>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</si>
  <si>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</si>
  <si>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</si>
  <si>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</si>
  <si>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</si>
  <si>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</si>
  <si>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</si>
  <si>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</si>
  <si>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</si>
  <si>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</si>
  <si>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</si>
  <si>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</si>
  <si>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</si>
  <si>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</si>
  <si>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</si>
  <si>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</si>
  <si>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</si>
  <si>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</si>
  <si>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</si>
  <si>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</si>
  <si>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</si>
  <si>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</si>
  <si>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</si>
  <si>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</si>
  <si>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</si>
  <si>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</si>
  <si>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</si>
  <si>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</si>
  <si>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</si>
  <si>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</si>
  <si>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</si>
  <si>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</si>
  <si>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</si>
  <si>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</si>
  <si>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</si>
  <si>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</si>
  <si>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</si>
  <si>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</si>
  <si>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</si>
  <si>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</si>
  <si>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</si>
  <si>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</si>
  <si>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</si>
  <si>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</si>
  <si>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</si>
  <si>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</si>
  <si>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</si>
  <si>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</si>
  <si>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</si>
  <si>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</si>
  <si>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</si>
  <si>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</si>
  <si>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</si>
  <si>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</si>
  <si>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</si>
  <si>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</si>
  <si>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</si>
  <si>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</si>
  <si>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</si>
  <si>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</si>
  <si>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</si>
  <si>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</si>
  <si>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</si>
  <si>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</si>
  <si>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</si>
  <si>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</si>
  <si>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</si>
  <si>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</si>
  <si>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</si>
  <si>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</si>
  <si>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</si>
  <si>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</si>
  <si>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</si>
  <si>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</si>
  <si>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</si>
  <si>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</si>
  <si>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</si>
  <si>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</si>
  <si>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</si>
  <si>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</si>
  <si>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</si>
  <si>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</si>
  <si>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</si>
  <si>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</si>
  <si>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</si>
  <si>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</si>
  <si>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</si>
  <si>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</si>
  <si>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</si>
  <si>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</si>
  <si>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</si>
  <si>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</si>
  <si>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</si>
  <si>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</si>
  <si>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</si>
  <si>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</si>
  <si>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</si>
  <si>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</si>
  <si>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</si>
  <si>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</si>
  <si>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</si>
  <si>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</si>
  <si>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</si>
  <si>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</si>
  <si>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</si>
  <si>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</si>
  <si>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</si>
  <si>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</si>
  <si>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</si>
  <si>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</si>
  <si>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</si>
  <si>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</si>
  <si>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</si>
  <si>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</si>
  <si>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</si>
  <si>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</si>
  <si>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</si>
  <si>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</si>
  <si>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</si>
  <si>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</si>
  <si>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</si>
  <si>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</si>
  <si>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</si>
  <si>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</si>
  <si>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</si>
  <si>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</si>
  <si>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</si>
  <si>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</si>
  <si>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</si>
  <si>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</si>
  <si>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</si>
  <si>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</si>
  <si>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</si>
  <si>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</si>
  <si>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</si>
  <si>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</si>
  <si>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</si>
  <si>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</si>
  <si>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</si>
  <si>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</si>
  <si>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</si>
  <si>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</si>
  <si>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</si>
  <si>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</si>
  <si>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</si>
  <si>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</si>
  <si>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</si>
  <si>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</si>
  <si>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</si>
  <si>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</si>
  <si>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</si>
  <si>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</si>
  <si>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</si>
  <si>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</si>
  <si>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</si>
  <si>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</si>
  <si>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</si>
  <si>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</si>
  <si>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</si>
  <si>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</si>
  <si>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</si>
  <si>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</si>
  <si>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</si>
  <si>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</si>
  <si>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</si>
  <si>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</si>
  <si>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</si>
  <si>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</si>
  <si>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</si>
  <si>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</si>
  <si>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</si>
  <si>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</si>
  <si>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</si>
  <si>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</si>
  <si>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</si>
  <si>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</si>
  <si>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</si>
  <si>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</si>
  <si>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</si>
  <si>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</si>
  <si>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</si>
  <si>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</si>
  <si>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</si>
  <si>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</si>
  <si>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</si>
  <si>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</si>
  <si>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</si>
  <si>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</si>
  <si>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</si>
  <si>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</si>
  <si>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</si>
  <si>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</si>
  <si>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</si>
  <si>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</si>
  <si>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</si>
  <si>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</si>
  <si>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</si>
  <si>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</si>
  <si>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</si>
  <si>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</si>
  <si>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</si>
  <si>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</si>
  <si>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</si>
  <si>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</si>
  <si>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</si>
  <si>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</si>
  <si>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</si>
  <si>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</si>
  <si>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</si>
  <si>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</si>
  <si>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</si>
  <si>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</si>
  <si>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</si>
  <si>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</si>
  <si>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</si>
  <si>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</si>
  <si>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</si>
  <si>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</si>
  <si>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</si>
  <si>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</si>
  <si>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</si>
  <si>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</si>
  <si>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</si>
  <si>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</si>
  <si>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</si>
  <si>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</si>
  <si>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</si>
  <si>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</si>
  <si>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</si>
  <si>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</si>
  <si>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</si>
  <si>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</si>
  <si>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</si>
  <si>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</si>
  <si>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</si>
  <si>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</si>
  <si>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</si>
  <si>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</si>
  <si>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</si>
  <si>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</si>
  <si>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</si>
  <si>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</si>
  <si>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</si>
  <si>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</si>
  <si>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</si>
  <si>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</si>
  <si>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</si>
  <si>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</si>
  <si>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</si>
  <si>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</si>
  <si>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</si>
  <si>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</si>
  <si>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</si>
  <si>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</si>
  <si>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</si>
  <si>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</si>
  <si>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</si>
  <si>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</si>
  <si>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</si>
  <si>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</si>
  <si>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</si>
  <si>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</si>
  <si>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</si>
  <si>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</si>
  <si>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</si>
  <si>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</si>
  <si>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</si>
  <si>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</si>
  <si>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</si>
  <si>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</si>
  <si>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</si>
  <si>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</si>
  <si>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</si>
  <si>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</si>
  <si>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</si>
  <si>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</si>
  <si>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</si>
  <si>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</si>
  <si>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</si>
  <si>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</si>
  <si>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</si>
  <si>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</si>
  <si>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</si>
  <si>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</si>
  <si>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</si>
  <si>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</si>
  <si>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</si>
  <si>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</si>
  <si>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</si>
  <si>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</si>
  <si>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</si>
  <si>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</si>
  <si>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</si>
  <si>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</si>
  <si>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</si>
  <si>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</si>
  <si>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</si>
  <si>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</si>
  <si>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</si>
  <si>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</si>
  <si>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</si>
  <si>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</si>
  <si>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</si>
  <si>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</si>
  <si>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</si>
  <si>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</si>
  <si>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</si>
  <si>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</si>
  <si>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</si>
  <si>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</si>
  <si>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</si>
  <si>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</si>
  <si>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</si>
  <si>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</si>
  <si>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</si>
  <si>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</si>
  <si>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</si>
  <si>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</si>
  <si>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</si>
  <si>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</si>
  <si>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</si>
  <si>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</si>
  <si>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</si>
  <si>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</si>
  <si>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</si>
  <si>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</si>
  <si>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</si>
  <si>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</si>
  <si>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</si>
  <si>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</si>
  <si>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</si>
  <si>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</si>
  <si>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</si>
  <si>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</si>
  <si>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</si>
  <si>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</si>
  <si>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</si>
  <si>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</si>
  <si>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</si>
  <si>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</si>
  <si>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</si>
  <si>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</si>
  <si>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</si>
  <si>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</si>
  <si>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</si>
  <si>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</si>
  <si>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</si>
  <si>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</si>
  <si>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</si>
  <si>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</si>
  <si>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</si>
  <si>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</si>
  <si>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</si>
  <si>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</si>
  <si>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</si>
  <si>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</si>
  <si>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</si>
  <si>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</si>
  <si>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</si>
  <si>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</si>
  <si>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</si>
  <si>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</si>
  <si>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</si>
  <si>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</si>
  <si>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</si>
  <si>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</si>
  <si>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</si>
  <si>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</si>
  <si>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</si>
  <si>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</si>
  <si>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</si>
  <si>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</si>
  <si>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</si>
  <si>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</si>
  <si>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</si>
  <si>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</si>
  <si>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</si>
  <si>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</si>
  <si>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</si>
  <si>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</si>
  <si>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</si>
  <si>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</si>
  <si>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</si>
  <si>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</si>
  <si>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</si>
  <si>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</si>
  <si>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</si>
  <si>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</si>
  <si>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</si>
  <si>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</si>
  <si>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</si>
  <si>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</si>
  <si>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</si>
  <si>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</si>
  <si>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</si>
  <si>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</si>
  <si>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</si>
  <si>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</si>
  <si>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</si>
  <si>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</si>
  <si>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</si>
  <si>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</si>
  <si>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</si>
  <si>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</si>
  <si>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</si>
  <si>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</si>
  <si>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</si>
  <si>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</si>
  <si>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</si>
  <si>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</si>
  <si>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</si>
  <si>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</si>
  <si>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</si>
  <si>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</si>
  <si>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</si>
  <si>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</si>
  <si>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</si>
  <si>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</si>
  <si>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</si>
  <si>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</si>
  <si>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</si>
  <si>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</si>
  <si>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</si>
  <si>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</si>
  <si>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</si>
  <si>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</si>
  <si>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</si>
  <si>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</si>
  <si>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</si>
  <si>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</si>
  <si>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</si>
  <si>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</si>
  <si>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</si>
  <si>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</si>
  <si>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</si>
  <si>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</si>
  <si>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</si>
  <si>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</si>
  <si>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</si>
  <si>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</si>
  <si>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</si>
  <si>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</si>
  <si>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</si>
  <si>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</si>
  <si>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</si>
  <si>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</si>
  <si>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</si>
  <si>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</si>
  <si>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</si>
  <si>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</si>
  <si>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</si>
  <si>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</si>
  <si>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</si>
  <si>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</si>
  <si>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</si>
  <si>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</si>
  <si>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</si>
  <si>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</si>
  <si>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</si>
  <si>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</si>
  <si>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</si>
  <si>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</si>
  <si>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</si>
  <si>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</si>
  <si>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</si>
  <si>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</si>
  <si>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</si>
  <si>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</si>
  <si>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</si>
  <si>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</si>
  <si>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</si>
  <si>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</si>
  <si>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</si>
  <si>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</si>
  <si>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</si>
  <si>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</si>
  <si>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</si>
  <si>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</si>
  <si>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</si>
  <si>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</si>
  <si>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</si>
  <si>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</si>
  <si>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</si>
  <si>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</si>
  <si>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</si>
  <si>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</si>
  <si>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</si>
  <si>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</si>
  <si>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</si>
  <si>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</si>
  <si>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</si>
  <si>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</si>
  <si>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</si>
  <si>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</si>
  <si>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</si>
  <si>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</si>
  <si>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</si>
  <si>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</si>
  <si>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</si>
  <si>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</si>
  <si>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</si>
  <si>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</si>
  <si>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</si>
  <si>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</si>
  <si>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</si>
  <si>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</si>
  <si>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</si>
  <si>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</si>
  <si>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</si>
  <si>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</si>
  <si>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</si>
  <si>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</si>
  <si>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</si>
  <si>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</si>
  <si>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</si>
  <si>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</si>
  <si>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</si>
  <si>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</si>
  <si>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</si>
  <si>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</si>
  <si>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</si>
  <si>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</si>
  <si>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</si>
  <si>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</si>
  <si>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</si>
  <si>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</si>
  <si>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</si>
  <si>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</si>
  <si>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</si>
  <si>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</si>
  <si>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</si>
  <si>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</si>
  <si>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</si>
  <si>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</si>
  <si>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</si>
  <si>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</si>
  <si>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</si>
  <si>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</si>
  <si>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</si>
  <si>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</si>
  <si>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</si>
  <si>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</si>
  <si>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</si>
  <si>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</si>
  <si>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</si>
  <si>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</si>
  <si>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</si>
  <si>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</si>
  <si>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</si>
  <si>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</si>
  <si>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</si>
  <si>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</si>
  <si>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</si>
  <si>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</si>
  <si>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</si>
  <si>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</si>
  <si>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</si>
  <si>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</si>
  <si>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</si>
  <si>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</si>
  <si>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</si>
  <si>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</si>
  <si>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</si>
  <si>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</si>
  <si>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</si>
  <si>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</si>
  <si>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</si>
  <si>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</si>
  <si>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</si>
  <si>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</si>
  <si>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</si>
  <si>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</si>
  <si>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</si>
  <si>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</si>
  <si>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</si>
  <si>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</si>
  <si>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</si>
  <si>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</si>
  <si>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</si>
  <si>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</si>
  <si>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</si>
  <si>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</si>
  <si>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</si>
  <si>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</si>
  <si>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</si>
  <si>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</si>
  <si>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</si>
  <si>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</si>
  <si>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</si>
  <si>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</si>
  <si>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</si>
  <si>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</si>
  <si>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</si>
  <si>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</si>
  <si>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</si>
  <si>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</si>
  <si>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</si>
  <si>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</si>
  <si>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</si>
  <si>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</si>
  <si>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</si>
  <si>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</si>
  <si>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</si>
  <si>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</si>
  <si>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</si>
  <si>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</si>
  <si>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</si>
  <si>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</si>
  <si>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</si>
  <si>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</si>
  <si>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</si>
  <si>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</si>
  <si>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</si>
  <si>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</si>
  <si>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</si>
  <si>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</si>
  <si>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</si>
  <si>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</si>
  <si>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</si>
  <si>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</si>
  <si>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</si>
  <si>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</si>
  <si>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</si>
  <si>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</si>
  <si>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</si>
  <si>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</si>
  <si>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</si>
  <si>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</si>
  <si>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</si>
  <si>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</si>
  <si>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</si>
  <si>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</si>
  <si>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</si>
  <si>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</si>
  <si>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</si>
  <si>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</si>
  <si>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</si>
  <si>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</si>
  <si>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</si>
  <si>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</si>
  <si>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</si>
  <si>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</si>
  <si>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</si>
  <si>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</si>
  <si>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</si>
  <si>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</si>
  <si>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</si>
  <si>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</si>
  <si>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</si>
  <si>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</si>
  <si>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</si>
  <si>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</si>
  <si>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</si>
  <si>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</si>
  <si>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</si>
  <si>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</si>
  <si>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</si>
  <si>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</si>
  <si>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</si>
  <si>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</si>
  <si>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</si>
  <si>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</si>
  <si>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</si>
  <si>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</si>
  <si>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</si>
  <si>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</si>
  <si>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</si>
  <si>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</si>
  <si>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</si>
  <si>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</si>
  <si>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</si>
  <si>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</si>
  <si>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</si>
  <si>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</si>
  <si>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</si>
  <si>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</si>
  <si>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</si>
  <si>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</si>
  <si>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</si>
  <si>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</si>
  <si>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</si>
  <si>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</si>
  <si>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</si>
  <si>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</si>
  <si>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</si>
  <si>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</si>
  <si>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</si>
  <si>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</si>
  <si>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</si>
  <si>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</si>
  <si>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</si>
  <si>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</si>
  <si>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</si>
  <si>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</si>
  <si>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</si>
  <si>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</si>
  <si>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</si>
  <si>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</si>
  <si>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</si>
  <si>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</si>
  <si>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</si>
  <si>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</si>
  <si>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</si>
  <si>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</si>
  <si>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</si>
  <si>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</si>
  <si>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</si>
  <si>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</si>
  <si>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</si>
  <si>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</si>
  <si>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</si>
  <si>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</si>
  <si>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</si>
  <si>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</si>
  <si>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</si>
  <si>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</si>
  <si>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</si>
  <si>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</si>
  <si>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</si>
  <si>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</si>
  <si>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</si>
  <si>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</si>
  <si>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</si>
  <si>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</si>
  <si>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</si>
  <si>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</si>
  <si>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</si>
  <si>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</si>
  <si>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</si>
  <si>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</si>
  <si>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</si>
  <si>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</si>
  <si>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</si>
  <si>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</si>
  <si>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</si>
  <si>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</si>
  <si>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</si>
  <si>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</si>
  <si>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</si>
  <si>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</si>
  <si>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</si>
  <si>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</si>
  <si>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</si>
  <si>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</si>
  <si>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</si>
  <si>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</si>
  <si>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</si>
  <si>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</si>
  <si>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</si>
  <si>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</si>
  <si>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</si>
  <si>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</si>
  <si>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</si>
  <si>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</si>
  <si>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</si>
  <si>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</si>
  <si>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</si>
  <si>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</si>
  <si>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</si>
  <si>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</si>
  <si>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</si>
  <si>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</si>
  <si>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</si>
  <si>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</si>
  <si>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</si>
  <si>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</si>
  <si>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</si>
  <si>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</si>
  <si>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</si>
  <si>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</si>
  <si>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</si>
  <si>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</si>
  <si>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</si>
  <si>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</si>
  <si>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</si>
  <si>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</si>
  <si>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</si>
  <si>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</si>
  <si>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</si>
  <si>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</si>
  <si>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</si>
  <si>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</si>
  <si>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</si>
  <si>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</si>
  <si>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</si>
  <si>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</si>
  <si>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</si>
  <si>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</si>
  <si>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</si>
  <si>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</si>
  <si>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</si>
  <si>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</si>
  <si>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</si>
  <si>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</si>
  <si>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</si>
  <si>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</si>
  <si>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</si>
  <si>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</si>
  <si>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</si>
  <si>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</si>
  <si>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</si>
  <si>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</si>
  <si>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</si>
  <si>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</si>
  <si>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</si>
  <si>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</si>
  <si>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</si>
  <si>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</si>
  <si>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</si>
  <si>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</si>
  <si>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</si>
  <si>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</si>
  <si>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</si>
  <si>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</si>
  <si>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</si>
  <si>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</si>
  <si>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</si>
  <si>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</si>
  <si>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</si>
  <si>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</si>
  <si>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</si>
  <si>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</si>
  <si>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</si>
  <si>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</si>
  <si>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</si>
  <si>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</si>
  <si>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</si>
  <si>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</si>
  <si>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</si>
  <si>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</si>
  <si>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</si>
  <si>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</si>
  <si>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</si>
  <si>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</si>
  <si>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</si>
  <si>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</si>
  <si>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</si>
  <si>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</si>
  <si>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</si>
  <si>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</si>
  <si>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</si>
  <si>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</si>
  <si>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</si>
  <si>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</si>
  <si>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</si>
  <si>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</si>
  <si>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</si>
  <si>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</si>
  <si>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</si>
  <si>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</si>
  <si>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</si>
  <si>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</si>
  <si>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</si>
  <si>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</si>
  <si>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</si>
  <si>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</si>
  <si>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</si>
  <si>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</si>
  <si>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</si>
  <si>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</si>
  <si>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</si>
  <si>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</si>
  <si>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</si>
  <si>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</si>
  <si>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</si>
  <si>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</si>
  <si>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</si>
  <si>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</si>
  <si>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</si>
  <si>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</si>
  <si>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</si>
  <si>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</si>
  <si>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</si>
  <si>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</si>
  <si>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</si>
  <si>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</si>
  <si>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</si>
  <si>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</si>
  <si>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</si>
  <si>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</si>
  <si>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</si>
  <si>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</si>
  <si>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</si>
  <si>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</si>
  <si>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</si>
  <si>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</si>
  <si>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</si>
  <si>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</si>
  <si>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</si>
  <si>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</si>
  <si>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</si>
  <si>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</si>
  <si>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</si>
  <si>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</si>
  <si>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</si>
  <si>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</si>
  <si>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</si>
  <si>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</si>
  <si>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</si>
  <si>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</si>
  <si>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</si>
  <si>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</si>
  <si>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</si>
  <si>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</si>
  <si>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</si>
  <si>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</si>
  <si>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</si>
  <si>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</si>
  <si>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</si>
  <si>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</si>
  <si>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</si>
  <si>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</si>
  <si>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</si>
  <si>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</si>
  <si>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</si>
  <si>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</si>
  <si>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</si>
  <si>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</si>
  <si>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</si>
  <si>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</si>
  <si>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</si>
  <si>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</si>
  <si>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</si>
  <si>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</si>
  <si>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</si>
  <si>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</si>
  <si>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</si>
  <si>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</si>
  <si>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</si>
  <si>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</si>
  <si>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</si>
  <si>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</si>
  <si>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</si>
  <si>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</si>
  <si>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</si>
  <si>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</si>
  <si>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</si>
  <si>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</si>
  <si>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</si>
  <si>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</si>
  <si>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</si>
  <si>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</si>
  <si>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</si>
  <si>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</si>
  <si>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</si>
  <si>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</si>
  <si>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</si>
  <si>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</si>
  <si>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</si>
  <si>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</si>
  <si>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</si>
  <si>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</si>
  <si>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</si>
  <si>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</si>
  <si>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</si>
  <si>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</si>
  <si>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</si>
  <si>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</si>
  <si>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</si>
  <si>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</si>
  <si>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</si>
  <si>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</si>
  <si>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</si>
  <si>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</si>
  <si>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</si>
  <si>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</si>
  <si>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</si>
  <si>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</si>
  <si>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</si>
  <si>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</si>
  <si>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</si>
  <si>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</si>
  <si>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</si>
  <si>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</si>
  <si>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</si>
  <si>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</si>
  <si>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</si>
  <si>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</si>
  <si>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</si>
  <si>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</si>
  <si>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</si>
  <si>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</si>
  <si>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</si>
  <si>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</si>
  <si>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</si>
  <si>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</si>
  <si>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</si>
  <si>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</si>
  <si>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</si>
  <si>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</si>
  <si>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</si>
  <si>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</si>
  <si>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</si>
  <si>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</si>
  <si>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</si>
  <si>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</si>
  <si>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</si>
  <si>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</si>
  <si>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</si>
  <si>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</si>
  <si>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</si>
  <si>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</si>
  <si>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</si>
  <si>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</si>
  <si>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</si>
  <si>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</si>
  <si>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</si>
  <si>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</si>
  <si>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</si>
  <si>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</si>
  <si>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</si>
  <si>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</si>
  <si>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</si>
  <si>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</si>
  <si>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</si>
  <si>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</si>
  <si>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</si>
  <si>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</si>
  <si>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</si>
  <si>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</si>
  <si>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</si>
  <si>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</si>
  <si>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</si>
  <si>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</si>
  <si>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</si>
  <si>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</si>
  <si>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</si>
  <si>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</si>
  <si>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</si>
  <si>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</si>
  <si>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</si>
  <si>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</si>
  <si>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</si>
  <si>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</si>
  <si>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</si>
  <si>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</si>
  <si>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</si>
  <si>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</si>
  <si>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</si>
  <si>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</si>
  <si>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</si>
  <si>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</si>
  <si>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</si>
  <si>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</si>
  <si>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</si>
  <si>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</si>
  <si>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</si>
  <si>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</si>
  <si>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</si>
  <si>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</si>
  <si>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</si>
  <si>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</si>
  <si>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</si>
  <si>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</si>
  <si>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</si>
  <si>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</si>
  <si>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</si>
  <si>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</si>
  <si>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</si>
  <si>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</si>
  <si>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</si>
  <si>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</si>
  <si>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</si>
  <si>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</si>
  <si>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</si>
  <si>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</si>
  <si>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</si>
  <si>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</si>
  <si>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</si>
  <si>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</si>
  <si>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</si>
  <si>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</si>
  <si>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</si>
  <si>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</si>
  <si>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</si>
  <si>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</si>
  <si>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</si>
  <si>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</si>
  <si>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</si>
  <si>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</si>
  <si>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</si>
  <si>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</si>
  <si>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</si>
  <si>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</si>
  <si>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</si>
  <si>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</si>
  <si>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</si>
  <si>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</si>
  <si>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</si>
  <si>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</si>
  <si>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</si>
  <si>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</si>
  <si>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</si>
  <si>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</si>
  <si>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</si>
  <si>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</si>
  <si>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</si>
  <si>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</si>
  <si>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</si>
  <si>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</si>
  <si>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</si>
  <si>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</si>
  <si>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</si>
  <si>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</si>
  <si>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</si>
  <si>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</si>
  <si>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</si>
  <si>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</si>
  <si>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</si>
  <si>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</si>
  <si>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</si>
  <si>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</si>
  <si>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</si>
  <si>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</si>
  <si>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</si>
  <si>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</si>
  <si>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</si>
  <si>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</si>
  <si>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</si>
  <si>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</si>
  <si>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</si>
  <si>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</si>
  <si>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</si>
  <si>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</si>
  <si>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</si>
  <si>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</si>
  <si>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</si>
  <si>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</si>
  <si>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</si>
  <si>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</si>
  <si>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</si>
  <si>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</si>
  <si>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</si>
  <si>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</si>
  <si>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</si>
  <si>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</si>
  <si>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</si>
  <si>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</si>
  <si>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</si>
  <si>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</si>
  <si>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</si>
  <si>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</si>
  <si>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</si>
  <si>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</si>
  <si>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</si>
  <si>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</si>
  <si>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</si>
  <si>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</si>
  <si>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</si>
  <si>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</si>
  <si>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</si>
  <si>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</si>
  <si>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</si>
  <si>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</si>
  <si>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</si>
  <si>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</si>
  <si>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</si>
  <si>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</si>
  <si>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</si>
  <si>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</si>
  <si>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</si>
  <si>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</si>
  <si>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</si>
  <si>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</si>
  <si>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</si>
  <si>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</si>
  <si>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</si>
  <si>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</si>
  <si>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</si>
  <si>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</si>
  <si>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</si>
  <si>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</si>
  <si>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</si>
  <si>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</si>
  <si>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</si>
  <si>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</si>
  <si>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</si>
  <si>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</si>
  <si>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</si>
  <si>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</si>
  <si>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</si>
  <si>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</si>
  <si>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</si>
  <si>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</si>
  <si>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</si>
  <si>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</si>
  <si>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</si>
  <si>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</si>
  <si>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</si>
  <si>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</si>
  <si>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</si>
  <si>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</si>
  <si>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</si>
  <si>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</si>
  <si>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</si>
  <si>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</si>
  <si>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</si>
  <si>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</si>
  <si>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</si>
  <si>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</si>
  <si>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</si>
  <si>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</si>
  <si>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</si>
  <si>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</si>
  <si>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</si>
  <si>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</si>
  <si>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</si>
  <si>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</si>
  <si>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</si>
  <si>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</si>
  <si>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</si>
  <si>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</si>
  <si>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</si>
  <si>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</si>
  <si>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</si>
  <si>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</si>
  <si>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</si>
  <si>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</si>
  <si>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</si>
  <si>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</si>
  <si>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</si>
  <si>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</si>
  <si>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</si>
  <si>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</si>
  <si>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</si>
  <si>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</si>
  <si>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</si>
  <si>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</si>
  <si>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</si>
  <si>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</si>
  <si>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</si>
  <si>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</si>
  <si>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</si>
  <si>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</si>
  <si>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</si>
  <si>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</si>
  <si>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</si>
  <si>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</si>
  <si>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</si>
  <si>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</si>
  <si>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</si>
  <si>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</si>
  <si>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</si>
  <si>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</si>
  <si>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</si>
  <si>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</si>
  <si>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</si>
  <si>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</si>
  <si>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</si>
  <si>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</si>
  <si>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</si>
  <si>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</si>
  <si>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</si>
  <si>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</si>
  <si>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</si>
  <si>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</si>
  <si>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</si>
  <si>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</si>
  <si>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</si>
  <si>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</si>
  <si>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</si>
  <si>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</si>
  <si>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</si>
  <si>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</si>
  <si>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</si>
  <si>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</si>
  <si>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</si>
  <si>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</si>
  <si>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</si>
  <si>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</si>
  <si>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</si>
  <si>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</si>
  <si>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</si>
  <si>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</si>
  <si>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</si>
  <si>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</si>
  <si>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</si>
  <si>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</si>
  <si>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</si>
  <si>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</si>
  <si>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</si>
  <si>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</si>
  <si>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</si>
  <si>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</si>
  <si>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</si>
  <si>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</si>
  <si>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</si>
  <si>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</si>
  <si>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</si>
  <si>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</si>
  <si>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</si>
  <si>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</si>
  <si>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</si>
  <si>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</si>
  <si>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</si>
  <si>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</si>
  <si>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</si>
  <si>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</si>
  <si>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</si>
  <si>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</si>
  <si>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</si>
  <si>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</si>
  <si>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</si>
  <si>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</si>
  <si>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</si>
  <si>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</si>
  <si>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</si>
  <si>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</si>
  <si>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</si>
  <si>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</si>
  <si>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</si>
  <si>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</si>
  <si>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</si>
  <si>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</si>
  <si>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</si>
  <si>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</si>
  <si>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</si>
  <si>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</si>
  <si>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</si>
  <si>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</si>
  <si>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</si>
  <si>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</si>
  <si>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</si>
  <si>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</si>
  <si>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</si>
  <si>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</si>
  <si>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</si>
  <si>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</si>
  <si>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</si>
  <si>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</si>
  <si>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</si>
  <si>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</si>
  <si>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</si>
  <si>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</si>
  <si>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</si>
  <si>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</si>
  <si>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</si>
  <si>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</si>
  <si>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</si>
  <si>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</si>
  <si>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</si>
  <si>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</si>
  <si>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</si>
  <si>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</si>
  <si>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</si>
  <si>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</si>
  <si>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</si>
  <si>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</si>
  <si>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</si>
  <si>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</si>
  <si>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</si>
  <si>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</si>
  <si>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</si>
  <si>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</si>
  <si>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</si>
  <si>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</si>
  <si>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</si>
  <si>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</si>
  <si>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</si>
  <si>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</si>
  <si>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</si>
  <si>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</si>
  <si>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</si>
  <si>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</si>
  <si>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</si>
  <si>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</si>
  <si>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</si>
  <si>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</si>
  <si>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</si>
  <si>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</si>
  <si>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</si>
  <si>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</si>
  <si>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</si>
  <si>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</si>
  <si>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</si>
  <si>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</si>
  <si>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</si>
  <si>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</si>
  <si>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</si>
  <si>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</si>
  <si>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</si>
  <si>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</si>
  <si>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</si>
  <si>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</si>
  <si>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</si>
  <si>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</si>
  <si>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</si>
  <si>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</si>
  <si>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</si>
  <si>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</si>
  <si>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</si>
  <si>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</si>
  <si>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</si>
  <si>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</si>
  <si>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</si>
  <si>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</si>
  <si>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</si>
  <si>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</si>
  <si>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</si>
  <si>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</si>
  <si>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</si>
  <si>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</si>
  <si>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</si>
  <si>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</si>
  <si>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</si>
  <si>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</si>
  <si>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</si>
  <si>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</si>
  <si>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</si>
  <si>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</si>
  <si>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</si>
  <si>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</si>
  <si>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</si>
  <si>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</si>
  <si>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</si>
  <si>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</si>
  <si>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</si>
  <si>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</si>
  <si>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</si>
  <si>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</si>
  <si>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</si>
  <si>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</si>
  <si>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</si>
  <si>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</si>
  <si>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</si>
  <si>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</si>
  <si>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</si>
  <si>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</si>
  <si>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</si>
  <si>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</si>
  <si>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</si>
  <si>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</si>
  <si>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</si>
  <si>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</si>
  <si>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</si>
  <si>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</si>
  <si>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</si>
  <si>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</si>
  <si>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</si>
  <si>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</si>
  <si>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</si>
  <si>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</si>
  <si>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</si>
  <si>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</si>
  <si>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</si>
  <si>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</si>
  <si>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</si>
  <si>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</si>
  <si>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</si>
  <si>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</si>
  <si>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</si>
  <si>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</si>
  <si>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</si>
  <si>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</si>
  <si>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</si>
  <si>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</si>
  <si>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</si>
  <si>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</si>
  <si>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</si>
  <si>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</si>
  <si>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</si>
  <si>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</si>
  <si>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</si>
  <si>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</si>
  <si>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</si>
  <si>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</si>
  <si>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</si>
  <si>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</si>
  <si>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</si>
  <si>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</si>
  <si>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</si>
  <si>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</si>
  <si>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</si>
  <si>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</si>
  <si>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</si>
  <si>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</si>
  <si>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</si>
  <si>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</si>
  <si>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</si>
  <si>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</si>
  <si>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</si>
  <si>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</si>
  <si>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</si>
  <si>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</si>
  <si>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</si>
  <si>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</si>
  <si>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</si>
  <si>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</si>
  <si>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</si>
  <si>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</si>
  <si>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</si>
  <si>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</si>
  <si>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</si>
  <si>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</si>
  <si>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</si>
  <si>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</si>
  <si>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</si>
  <si>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</si>
  <si>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</si>
  <si>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</si>
  <si>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</si>
  <si>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</si>
  <si>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</si>
  <si>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</si>
  <si>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</si>
  <si>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</si>
  <si>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</si>
  <si>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</si>
  <si>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</si>
  <si>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</si>
  <si>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</si>
  <si>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</si>
  <si>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</si>
  <si>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</si>
  <si>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</si>
  <si>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</si>
  <si>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</si>
  <si>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</si>
  <si>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</si>
  <si>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</si>
  <si>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</si>
  <si>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</si>
  <si>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</si>
  <si>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</si>
  <si>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</si>
  <si>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</si>
  <si>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</si>
  <si>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</si>
  <si>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</si>
  <si>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</si>
  <si>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</si>
  <si>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</si>
  <si>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</si>
  <si>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</si>
  <si>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</si>
  <si>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</si>
  <si>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</si>
  <si>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</si>
  <si>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</si>
  <si>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</si>
  <si>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</si>
  <si>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</si>
  <si>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</si>
  <si>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</si>
  <si>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</si>
  <si>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</si>
  <si>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</si>
  <si>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</si>
  <si>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</si>
  <si>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</si>
  <si>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</si>
  <si>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</si>
  <si>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</si>
  <si>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</si>
  <si>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</si>
  <si>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</si>
  <si>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</si>
  <si>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</si>
  <si>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</si>
  <si>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</si>
  <si>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</si>
  <si>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</si>
  <si>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</si>
  <si>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</si>
  <si>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</si>
  <si>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</si>
  <si>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</si>
  <si>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</si>
  <si>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</si>
  <si>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</si>
  <si>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</si>
  <si>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</si>
  <si>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</si>
  <si>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</si>
  <si>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</si>
  <si>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</si>
  <si>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</si>
  <si>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</si>
  <si>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</si>
  <si>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</si>
  <si>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</si>
  <si>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</si>
  <si>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</si>
  <si>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</si>
  <si>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</si>
  <si>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</si>
  <si>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</si>
  <si>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</si>
  <si>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</si>
  <si>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</si>
  <si>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</si>
  <si>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</si>
  <si>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</si>
  <si>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</si>
  <si>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</si>
  <si>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</si>
  <si>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</si>
  <si>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</si>
  <si>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</si>
  <si>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</si>
  <si>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</si>
  <si>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</si>
  <si>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</si>
  <si>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</si>
  <si>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</si>
  <si>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</si>
  <si>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</si>
  <si>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</si>
  <si>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</si>
  <si>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</si>
  <si>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</si>
  <si>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</si>
  <si>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</si>
  <si>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</si>
  <si>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</si>
  <si>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</si>
  <si>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</si>
  <si>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</si>
  <si>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</si>
  <si>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</si>
  <si>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</si>
  <si>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</si>
  <si>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</si>
  <si>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</si>
  <si>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</si>
  <si>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</si>
  <si>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</si>
  <si>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</si>
  <si>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</si>
  <si>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</si>
  <si>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</si>
  <si>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</si>
  <si>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</si>
  <si>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</si>
  <si>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</si>
  <si>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</si>
  <si>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</si>
  <si>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</si>
  <si>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</si>
  <si>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</si>
  <si>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</si>
  <si>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</si>
  <si>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</si>
  <si>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</si>
  <si>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</si>
  <si>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</si>
  <si>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</si>
  <si>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</si>
  <si>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</si>
  <si>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</si>
  <si>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</si>
  <si>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</si>
  <si>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</si>
  <si>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</si>
  <si>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</si>
  <si>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</si>
  <si>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</si>
  <si>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</si>
  <si>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</si>
  <si>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</si>
  <si>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</si>
  <si>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</si>
  <si>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</si>
  <si>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</si>
  <si>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</si>
  <si>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</si>
  <si>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</si>
  <si>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</si>
  <si>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</si>
  <si>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</si>
  <si>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</si>
  <si>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</si>
  <si>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</si>
  <si>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</si>
  <si>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</si>
  <si>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</si>
  <si>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</si>
  <si>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</si>
  <si>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</si>
  <si>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</si>
  <si>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</si>
  <si>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</si>
  <si>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</si>
  <si>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</si>
  <si>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</si>
  <si>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</si>
  <si>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</si>
  <si>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</si>
  <si>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</si>
  <si>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</si>
  <si>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</si>
  <si>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</si>
  <si>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</si>
  <si>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</si>
  <si>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</si>
  <si>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</si>
  <si>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</si>
  <si>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</si>
  <si>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</si>
  <si>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</si>
  <si>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</si>
  <si>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</si>
  <si>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</si>
  <si>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</si>
  <si>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</si>
  <si>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</si>
  <si>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</si>
  <si>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</si>
  <si>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</si>
  <si>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</si>
  <si>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</si>
  <si>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</si>
  <si>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</si>
  <si>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</si>
  <si>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</si>
  <si>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</si>
  <si>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</si>
  <si>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</si>
  <si>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</si>
  <si>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</si>
  <si>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</si>
  <si>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</si>
  <si>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</si>
  <si>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</si>
  <si>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</si>
  <si>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</si>
  <si>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</si>
  <si>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</si>
  <si>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</si>
  <si>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</si>
  <si>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</si>
  <si>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</si>
  <si>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</si>
  <si>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</si>
  <si>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</si>
  <si>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</si>
  <si>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</si>
  <si>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</si>
  <si>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</si>
  <si>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</si>
  <si>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</si>
  <si>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</si>
  <si>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</si>
  <si>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</si>
  <si>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</si>
  <si>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</si>
  <si>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</si>
  <si>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</si>
  <si>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</si>
  <si>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</si>
  <si>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</si>
  <si>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</si>
  <si>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</si>
  <si>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</si>
  <si>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</si>
  <si>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</si>
  <si>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</si>
  <si>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</si>
  <si>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</si>
  <si>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</si>
  <si>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</si>
  <si>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</si>
  <si>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</si>
  <si>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</si>
  <si>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</si>
  <si>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</si>
  <si>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</si>
  <si>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</si>
  <si>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</si>
  <si>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</si>
  <si>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</si>
  <si>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</si>
  <si>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</si>
  <si>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</si>
  <si>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</si>
  <si>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</si>
  <si>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</si>
  <si>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</si>
  <si>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</si>
  <si>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</si>
  <si>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</si>
  <si>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</si>
  <si>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</si>
  <si>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</si>
  <si>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</si>
  <si>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</si>
  <si>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</si>
  <si>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</si>
  <si>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</si>
  <si>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</si>
  <si>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</si>
  <si>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</si>
  <si>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</si>
  <si>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</si>
  <si>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</si>
  <si>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</si>
  <si>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</si>
  <si>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</si>
  <si>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</si>
  <si>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</si>
  <si>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</si>
  <si>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</si>
  <si>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</si>
  <si>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</si>
  <si>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</si>
  <si>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</si>
  <si>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</si>
  <si>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</si>
  <si>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</si>
  <si>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</si>
  <si>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</si>
  <si>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</si>
  <si>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</si>
  <si>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</si>
  <si>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</si>
  <si>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</si>
  <si>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</si>
  <si>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</si>
  <si>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</si>
  <si>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</si>
  <si>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</si>
  <si>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</si>
  <si>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</si>
  <si>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</si>
  <si>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</si>
  <si>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</si>
  <si>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</si>
  <si>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</si>
  <si>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</si>
  <si>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</si>
  <si>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</si>
  <si>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</si>
  <si>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</si>
  <si>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</si>
  <si>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</si>
  <si>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</si>
  <si>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</si>
  <si>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</si>
  <si>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</si>
  <si>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</si>
  <si>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</si>
  <si>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</si>
  <si>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</si>
  <si>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</si>
  <si>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</si>
  <si>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</si>
  <si>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</si>
  <si>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</si>
  <si>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</si>
  <si>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</si>
  <si>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</si>
  <si>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</si>
  <si>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</si>
  <si>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</si>
  <si>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</si>
  <si>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</si>
  <si>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</si>
  <si>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</si>
  <si>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</si>
  <si>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</si>
  <si>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</si>
  <si>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</si>
  <si>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</si>
  <si>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</si>
  <si>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</si>
  <si>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</si>
  <si>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</si>
  <si>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</si>
  <si>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</si>
  <si>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</si>
  <si>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</si>
  <si>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</si>
  <si>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</si>
  <si>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</si>
  <si>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</si>
  <si>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</si>
  <si>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</si>
  <si>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</si>
  <si>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</si>
  <si>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</si>
  <si>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</si>
  <si>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</si>
  <si>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</si>
  <si>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</si>
  <si>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</si>
  <si>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</si>
  <si>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</si>
  <si>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</si>
  <si>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</si>
  <si>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</si>
  <si>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</si>
  <si>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</si>
  <si>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</si>
  <si>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</si>
  <si>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</si>
  <si>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</si>
  <si>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</si>
  <si>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</si>
  <si>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</si>
  <si>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</si>
  <si>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</si>
  <si>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</si>
  <si>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</si>
  <si>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</si>
  <si>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</si>
  <si>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</si>
  <si>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</si>
  <si>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</si>
  <si>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</si>
  <si>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</si>
  <si>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</si>
  <si>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</si>
  <si>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</si>
  <si>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</si>
  <si>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</si>
  <si>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</si>
  <si>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</si>
  <si>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</si>
  <si>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</si>
  <si>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</si>
  <si>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</si>
  <si>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</si>
  <si>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</si>
  <si>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</si>
  <si>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</si>
  <si>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</si>
  <si>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</si>
  <si>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</si>
  <si>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</si>
  <si>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</si>
  <si>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</si>
  <si>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</si>
  <si>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</si>
  <si>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</si>
  <si>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</si>
  <si>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</si>
  <si>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</si>
  <si>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</si>
  <si>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</si>
  <si>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</si>
  <si>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</si>
  <si>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</si>
  <si>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</si>
  <si>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</si>
  <si>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</si>
  <si>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</si>
  <si>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</si>
  <si>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</si>
  <si>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</si>
  <si>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</si>
  <si>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</si>
  <si>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</si>
  <si>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</si>
  <si>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</si>
  <si>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</si>
  <si>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</si>
  <si>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</si>
  <si>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</si>
  <si>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</si>
  <si>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</si>
  <si>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</si>
  <si>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</si>
  <si>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</si>
  <si>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</si>
  <si>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</si>
  <si>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</si>
  <si>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</si>
  <si>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</si>
  <si>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</si>
  <si>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</si>
  <si>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</si>
  <si>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</si>
  <si>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</si>
  <si>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</si>
  <si>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</si>
  <si>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</si>
  <si>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</si>
  <si>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</si>
  <si>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</si>
  <si>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</si>
  <si>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</si>
  <si>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</si>
  <si>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</si>
  <si>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</si>
  <si>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</si>
  <si>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</si>
  <si>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</si>
  <si>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</si>
  <si>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</si>
  <si>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</si>
  <si>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</si>
  <si>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</si>
  <si>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</si>
  <si>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</si>
  <si>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</si>
  <si>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</si>
  <si>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</si>
  <si>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</si>
  <si>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</si>
  <si>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</si>
  <si>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</si>
  <si>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</si>
  <si>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</si>
  <si>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</si>
  <si>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</si>
  <si>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</si>
  <si>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</si>
  <si>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</si>
  <si>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</si>
  <si>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</si>
  <si>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</si>
  <si>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</si>
  <si>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</si>
  <si>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</si>
  <si>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</si>
  <si>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</si>
  <si>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</si>
  <si>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</si>
  <si>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</si>
  <si>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</si>
  <si>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</si>
  <si>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</si>
  <si>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</si>
  <si>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</si>
  <si>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</si>
  <si>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</si>
  <si>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</si>
  <si>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</si>
  <si>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</si>
  <si>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</si>
  <si>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</si>
  <si>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</si>
  <si>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</si>
  <si>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</si>
  <si>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</si>
  <si>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</si>
  <si>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</si>
  <si>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</si>
  <si>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</si>
  <si>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</si>
  <si>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</si>
  <si>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</si>
  <si>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</si>
  <si>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</si>
  <si>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</si>
  <si>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</si>
  <si>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</si>
  <si>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</si>
  <si>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</si>
  <si>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</si>
  <si>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</si>
  <si>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</si>
  <si>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</si>
  <si>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</si>
  <si>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</si>
  <si>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</si>
  <si>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</si>
  <si>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</si>
  <si>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</si>
  <si>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</si>
  <si>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</si>
  <si>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</si>
  <si>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</si>
  <si>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</si>
  <si>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</si>
  <si>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</si>
  <si>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</si>
  <si>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</si>
  <si>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</si>
  <si>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</si>
  <si>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</si>
  <si>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</si>
  <si>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</si>
  <si>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</si>
  <si>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</si>
  <si>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</si>
  <si>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</si>
  <si>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</si>
  <si>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</si>
  <si>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</si>
  <si>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</si>
  <si>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</si>
  <si>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</si>
  <si>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</si>
  <si>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</si>
  <si>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</si>
  <si>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</si>
  <si>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</si>
  <si>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</si>
  <si>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</si>
  <si>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</si>
  <si>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</si>
  <si>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</si>
  <si>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</si>
  <si>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</si>
  <si>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</si>
  <si>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</si>
  <si>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</si>
  <si>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</si>
  <si>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</si>
  <si>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</si>
  <si>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</si>
  <si>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</si>
  <si>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</si>
  <si>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</si>
  <si>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</si>
  <si>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</si>
  <si>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</si>
  <si>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</si>
  <si>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</si>
  <si>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</si>
  <si>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</si>
  <si>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</si>
  <si>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</si>
  <si>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</si>
  <si>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</si>
  <si>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</si>
  <si>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</si>
  <si>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</si>
  <si>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</si>
  <si>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</si>
  <si>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</si>
  <si>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</si>
  <si>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</si>
  <si>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</si>
  <si>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</si>
  <si>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</si>
  <si>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</si>
  <si>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</si>
  <si>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</si>
  <si>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</si>
  <si>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</si>
  <si>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</si>
  <si>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</si>
  <si>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</si>
  <si>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</si>
  <si>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</si>
  <si>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</si>
  <si>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</si>
  <si>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</si>
  <si>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</si>
  <si>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</si>
  <si>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</si>
  <si>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</si>
  <si>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</si>
  <si>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</si>
  <si>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</si>
  <si>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</si>
  <si>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</si>
  <si>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</si>
  <si>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</si>
  <si>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</si>
  <si>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</si>
  <si>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</si>
  <si>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</si>
  <si>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</si>
  <si>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</si>
  <si>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</si>
  <si>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</si>
  <si>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</si>
  <si>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</si>
  <si>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</si>
  <si>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</si>
  <si>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</si>
  <si>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</si>
  <si>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</si>
  <si>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</si>
  <si>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</si>
  <si>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</si>
  <si>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</si>
  <si>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</si>
  <si>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</si>
  <si>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</si>
  <si>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</si>
  <si>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</si>
  <si>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</si>
  <si>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</si>
  <si>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</si>
  <si>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</si>
  <si>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</si>
  <si>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</si>
  <si>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</si>
  <si>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</si>
  <si>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</si>
  <si>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</si>
  <si>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</si>
  <si>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</si>
  <si>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</si>
  <si>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</si>
  <si>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</si>
  <si>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</si>
  <si>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</si>
  <si>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</si>
  <si>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</si>
  <si>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</si>
  <si>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</si>
  <si>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</si>
  <si>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</si>
  <si>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</si>
  <si>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</si>
  <si>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</si>
  <si>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</si>
  <si>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</si>
  <si>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</si>
  <si>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</si>
  <si>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</si>
  <si>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</si>
  <si>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</si>
  <si>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</si>
  <si>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</si>
  <si>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</si>
  <si>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</si>
  <si>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</si>
  <si>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</si>
  <si>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</si>
  <si>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</si>
  <si>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</si>
  <si>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</si>
  <si>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</si>
  <si>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</si>
  <si>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</si>
  <si>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</si>
  <si>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</si>
  <si>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</si>
  <si>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</si>
  <si>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</si>
  <si>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</si>
  <si>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</si>
  <si>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</si>
  <si>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</si>
  <si>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</si>
  <si>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</si>
  <si>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</si>
  <si>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</si>
  <si>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</si>
  <si>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</si>
  <si>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</si>
  <si>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</si>
  <si>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</si>
  <si>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</si>
  <si>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</si>
  <si>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</si>
  <si>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</si>
  <si>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</si>
  <si>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</si>
  <si>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</si>
  <si>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</si>
  <si>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</si>
  <si>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</si>
  <si>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</si>
  <si>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</si>
  <si>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</si>
  <si>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</si>
  <si>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</si>
  <si>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</si>
  <si>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</si>
  <si>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</si>
  <si>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</si>
  <si>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</si>
  <si>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</si>
  <si>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</si>
  <si>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</si>
  <si>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</si>
  <si>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</si>
  <si>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</si>
  <si>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</si>
  <si>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</si>
  <si>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</si>
  <si>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</si>
  <si>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</si>
  <si>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</si>
  <si>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</si>
  <si>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</si>
  <si>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</si>
  <si>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</si>
  <si>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</si>
  <si>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</si>
  <si>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</si>
  <si>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</si>
  <si>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</si>
  <si>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</si>
  <si>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</si>
  <si>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</si>
  <si>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</si>
  <si>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</si>
  <si>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</si>
  <si>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</si>
  <si>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</si>
  <si>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</si>
  <si>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</si>
  <si>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</si>
  <si>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</si>
  <si>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</si>
  <si>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</si>
  <si>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</si>
  <si>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</si>
  <si>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</si>
  <si>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</si>
  <si>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</si>
  <si>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</si>
  <si>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</si>
  <si>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</si>
  <si>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</si>
  <si>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</si>
  <si>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</si>
  <si>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</si>
  <si>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</si>
  <si>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</si>
  <si>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</si>
  <si>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</si>
  <si>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</si>
  <si>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</si>
  <si>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</si>
  <si>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</si>
  <si>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</si>
  <si>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</si>
  <si>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</si>
  <si>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</si>
  <si>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</si>
  <si>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</si>
  <si>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</si>
  <si>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</si>
  <si>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</si>
  <si>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</si>
  <si>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</si>
  <si>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</si>
  <si>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</si>
  <si>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</si>
  <si>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</si>
  <si>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</si>
  <si>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</si>
  <si>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</si>
  <si>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</si>
  <si>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</si>
  <si>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</si>
  <si>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</si>
  <si>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</si>
  <si>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</si>
  <si>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</si>
  <si>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</si>
  <si>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</si>
  <si>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</si>
  <si>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</si>
  <si>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</si>
  <si>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</si>
  <si>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</si>
  <si>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</si>
  <si>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</si>
  <si>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</si>
  <si>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</si>
  <si>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</si>
  <si>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</si>
  <si>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</si>
  <si>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</si>
  <si>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</si>
  <si>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</si>
  <si>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</si>
  <si>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</si>
  <si>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</si>
  <si>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</si>
  <si>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</si>
  <si>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</si>
  <si>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</si>
  <si>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</si>
  <si>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</si>
  <si>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</si>
  <si>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</si>
  <si>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</si>
  <si>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</si>
  <si>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</si>
  <si>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</si>
  <si>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</si>
  <si>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</si>
  <si>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</si>
  <si>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</si>
  <si>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</si>
  <si>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</si>
  <si>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</si>
  <si>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</si>
  <si>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</si>
  <si>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</si>
  <si>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</si>
  <si>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</si>
  <si>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</si>
  <si>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</si>
  <si>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</si>
  <si>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</si>
  <si>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</si>
  <si>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</si>
  <si>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</si>
  <si>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</si>
  <si>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</si>
  <si>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</si>
  <si>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</si>
  <si>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</si>
  <si>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</si>
  <si>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</si>
  <si>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</si>
  <si>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</si>
  <si>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</si>
  <si>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</si>
  <si>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</si>
  <si>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</si>
  <si>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</si>
  <si>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</si>
  <si>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</si>
  <si>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</si>
  <si>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</si>
  <si>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</si>
  <si>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</si>
  <si>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</si>
  <si>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</si>
  <si>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</si>
  <si>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</si>
  <si>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</si>
  <si>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</si>
  <si>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</si>
  <si>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</si>
  <si>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</si>
  <si>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</si>
  <si>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</si>
  <si>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</si>
  <si>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</si>
  <si>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</si>
  <si>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</si>
  <si>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</si>
  <si>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</si>
  <si>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</si>
  <si>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</si>
  <si>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</si>
  <si>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</si>
  <si>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</si>
  <si>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</si>
  <si>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</si>
  <si>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</si>
  <si>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</si>
  <si>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</si>
  <si>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</si>
  <si>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</si>
  <si>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</si>
  <si>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</si>
  <si>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</si>
  <si>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</si>
  <si>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</si>
  <si>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</si>
  <si>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</si>
  <si>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</si>
  <si>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</si>
  <si>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</si>
  <si>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</si>
  <si>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</si>
  <si>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</si>
  <si>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</si>
  <si>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</si>
  <si>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</si>
  <si>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</si>
  <si>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</si>
  <si>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</si>
  <si>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</si>
  <si>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</si>
  <si>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</si>
  <si>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</si>
  <si>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</si>
  <si>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</si>
  <si>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</si>
  <si>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</si>
  <si>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</si>
  <si>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</si>
  <si>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</si>
  <si>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</si>
  <si>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</si>
  <si>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</si>
  <si>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</si>
  <si>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</si>
  <si>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</si>
  <si>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</si>
  <si>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</si>
  <si>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</si>
  <si>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</si>
  <si>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</si>
  <si>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</si>
  <si>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</si>
  <si>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</si>
  <si>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</si>
  <si>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</si>
  <si>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</si>
  <si>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</si>
  <si>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</si>
  <si>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</si>
  <si>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</si>
  <si>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</si>
  <si>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</si>
  <si>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</si>
  <si>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</si>
  <si>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</si>
  <si>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</si>
  <si>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</si>
  <si>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</si>
  <si>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</si>
  <si>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</si>
  <si>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</si>
  <si>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</si>
  <si>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</si>
  <si>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</si>
  <si>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</si>
  <si>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</si>
  <si>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</si>
  <si>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</si>
  <si>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</si>
  <si>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</si>
  <si>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</si>
  <si>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</si>
  <si>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</si>
  <si>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</si>
  <si>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</si>
  <si>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</si>
  <si>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</si>
  <si>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</si>
  <si>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</si>
  <si>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</si>
  <si>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</si>
  <si>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</si>
  <si>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</si>
  <si>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</si>
  <si>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</si>
  <si>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</si>
  <si>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</si>
  <si>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</si>
  <si>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</si>
  <si>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</si>
  <si>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</si>
  <si>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</si>
  <si>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</si>
  <si>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</si>
  <si>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</si>
  <si>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</si>
  <si>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</si>
  <si>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</si>
  <si>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</si>
  <si>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</si>
  <si>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</si>
  <si>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</si>
  <si>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</si>
  <si>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</si>
  <si>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</si>
  <si>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</si>
  <si>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</si>
  <si>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</si>
  <si>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</si>
  <si>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</si>
  <si>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</si>
  <si>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</si>
  <si>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</si>
  <si>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</si>
  <si>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</si>
  <si>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</si>
  <si>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</si>
  <si>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</si>
  <si>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</si>
  <si>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</si>
  <si>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</si>
  <si>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</si>
  <si>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</si>
  <si>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</si>
  <si>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</si>
  <si>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</si>
  <si>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</si>
  <si>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</si>
  <si>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</si>
  <si>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</si>
  <si>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</si>
  <si>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</si>
  <si>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</si>
  <si>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</si>
  <si>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</si>
  <si>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</si>
  <si>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</si>
  <si>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</si>
  <si>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</si>
  <si>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</si>
  <si>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</si>
  <si>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</si>
  <si>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</si>
  <si>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</si>
  <si>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</si>
  <si>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</si>
  <si>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</si>
  <si>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</si>
  <si>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</si>
  <si>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</si>
  <si>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</si>
  <si>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</si>
  <si>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</si>
  <si>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</si>
  <si>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</si>
  <si>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</si>
  <si>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</si>
  <si>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</si>
  <si>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</si>
  <si>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</si>
  <si>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</si>
  <si>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</si>
  <si>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</si>
  <si>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</si>
  <si>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</si>
  <si>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</si>
  <si>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</si>
  <si>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</si>
  <si>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</si>
  <si>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</si>
  <si>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</si>
  <si>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</si>
  <si>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</si>
  <si>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</si>
  <si>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</si>
  <si>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</si>
  <si>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</si>
  <si>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</si>
  <si>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</si>
  <si>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</si>
  <si>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</si>
  <si>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</si>
  <si>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</si>
  <si>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</si>
  <si>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</si>
  <si>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</si>
  <si>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</si>
  <si>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</si>
  <si>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</si>
  <si>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</si>
  <si>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</si>
  <si>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</si>
  <si>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</si>
  <si>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</si>
  <si>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</si>
  <si>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</si>
  <si>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</si>
  <si>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</si>
  <si>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</si>
  <si>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</si>
  <si>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</si>
  <si>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</si>
  <si>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</si>
  <si>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</si>
  <si>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</si>
  <si>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</si>
  <si>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</si>
  <si>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</si>
  <si>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</si>
  <si>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</si>
  <si>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</si>
  <si>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</si>
  <si>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</si>
  <si>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</si>
  <si>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</si>
  <si>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</si>
  <si>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</si>
  <si>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</si>
  <si>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</si>
  <si>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</si>
  <si>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</si>
  <si>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</si>
  <si>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</si>
  <si>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</si>
  <si>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</si>
  <si>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</si>
  <si>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</si>
  <si>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</si>
  <si>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</si>
  <si>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</si>
  <si>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</si>
  <si>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</si>
  <si>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</si>
  <si>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</si>
  <si>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</si>
  <si>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</si>
  <si>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</si>
  <si>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</si>
  <si>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</si>
  <si>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</si>
  <si>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</si>
  <si>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</si>
  <si>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</si>
  <si>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</si>
  <si>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</si>
  <si>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</si>
  <si>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</si>
  <si>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</si>
  <si>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</si>
  <si>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</si>
  <si>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</si>
  <si>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</si>
  <si>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</si>
  <si>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</si>
  <si>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</si>
  <si>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</si>
  <si>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</si>
  <si>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</si>
  <si>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</si>
  <si>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</si>
  <si>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</si>
  <si>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</si>
  <si>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</si>
  <si>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</si>
  <si>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</si>
  <si>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</si>
  <si>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</si>
  <si>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</si>
  <si>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</si>
  <si>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</si>
  <si>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</si>
  <si>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</si>
  <si>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</si>
  <si>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</si>
  <si>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</si>
  <si>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</si>
  <si>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</si>
  <si>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</si>
  <si>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</si>
  <si>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</si>
  <si>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</si>
  <si>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</si>
  <si>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</si>
  <si>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</si>
  <si>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</si>
  <si>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</si>
  <si>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</si>
  <si>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</si>
  <si>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</si>
  <si>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</si>
  <si>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</si>
  <si>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</si>
  <si>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</si>
  <si>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</si>
  <si>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</si>
  <si>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</si>
  <si>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</si>
  <si>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</si>
  <si>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</si>
  <si>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</si>
  <si>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</si>
  <si>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</si>
  <si>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</si>
  <si>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</si>
  <si>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</si>
  <si>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</si>
  <si>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</si>
  <si>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</si>
  <si>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</si>
  <si>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</si>
  <si>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</si>
  <si>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</si>
  <si>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</si>
  <si>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</si>
  <si>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</si>
  <si>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</si>
  <si>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</si>
  <si>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</si>
  <si>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</si>
  <si>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</si>
  <si>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</si>
  <si>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</si>
  <si>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</si>
  <si>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</si>
  <si>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</si>
  <si>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</si>
  <si>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</si>
  <si>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</si>
  <si>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</si>
  <si>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</si>
  <si>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</si>
  <si>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</si>
  <si>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</si>
  <si>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</si>
  <si>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</si>
  <si>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</si>
  <si>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</si>
  <si>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</si>
  <si>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</si>
  <si>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</si>
  <si>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</si>
  <si>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</si>
  <si>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</si>
  <si>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</si>
  <si>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</si>
  <si>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</si>
  <si>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</si>
  <si>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</si>
  <si>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</si>
  <si>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</si>
  <si>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</si>
  <si>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</si>
  <si>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</si>
  <si>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</si>
  <si>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</si>
  <si>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</si>
  <si>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</si>
  <si>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</si>
  <si>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</si>
  <si>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</si>
  <si>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</si>
  <si>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</si>
  <si>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</si>
  <si>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</si>
  <si>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</si>
  <si>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</si>
  <si>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</si>
  <si>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</si>
  <si>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</si>
  <si>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</si>
  <si>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</si>
  <si>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</si>
  <si>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</si>
  <si>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</si>
  <si>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</si>
  <si>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</si>
  <si>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</si>
  <si>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</si>
  <si>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</si>
  <si>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</si>
  <si>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</si>
  <si>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</si>
  <si>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</si>
  <si>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</si>
  <si>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</si>
  <si>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</si>
  <si>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</si>
  <si>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</si>
  <si>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</si>
  <si>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</si>
  <si>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</si>
  <si>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</si>
  <si>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</si>
  <si>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</si>
  <si>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</si>
  <si>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</si>
  <si>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</si>
  <si>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</si>
  <si>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</si>
  <si>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</si>
  <si>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</si>
  <si>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</si>
  <si>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</si>
  <si>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</si>
  <si>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</si>
  <si>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</si>
  <si>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</si>
  <si>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</si>
  <si>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</si>
  <si>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</si>
  <si>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</si>
  <si>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</si>
  <si>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</si>
  <si>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</si>
  <si>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</si>
  <si>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</si>
  <si>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</si>
  <si>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</si>
  <si>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</si>
  <si>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</si>
  <si>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</si>
  <si>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</si>
  <si>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</si>
  <si>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</si>
  <si>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</si>
  <si>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</si>
  <si>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</si>
  <si>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</si>
  <si>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</si>
  <si>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</si>
  <si>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</si>
  <si>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</si>
  <si>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</si>
  <si>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</si>
  <si>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</si>
  <si>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</si>
  <si>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</si>
  <si>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</si>
  <si>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</si>
  <si>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</si>
  <si>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</si>
  <si>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</si>
  <si>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</si>
  <si>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</si>
  <si>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</si>
  <si>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</si>
  <si>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</si>
  <si>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</si>
  <si>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</si>
  <si>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</si>
  <si>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</si>
  <si>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</si>
  <si>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</si>
  <si>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</si>
  <si>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</si>
  <si>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</si>
  <si>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</si>
  <si>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</si>
  <si>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</si>
  <si>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</si>
  <si>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</si>
  <si>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</si>
  <si>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</si>
  <si>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</si>
  <si>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</si>
  <si>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</si>
  <si>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</si>
  <si>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</si>
  <si>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</si>
  <si>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</si>
  <si>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</si>
  <si>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</si>
  <si>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</si>
  <si>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</si>
  <si>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</si>
  <si>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</si>
  <si>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</si>
  <si>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</si>
  <si>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</si>
  <si>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</si>
  <si>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</si>
  <si>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</si>
  <si>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</si>
  <si>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</si>
  <si>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</si>
  <si>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</si>
  <si>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</si>
  <si>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</si>
  <si>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</si>
  <si>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</si>
  <si>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</si>
  <si>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</si>
  <si>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</si>
  <si>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</si>
  <si>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</si>
  <si>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</si>
  <si>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</si>
  <si>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</si>
  <si>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</si>
  <si>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</si>
  <si>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</si>
  <si>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</si>
  <si>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</si>
  <si>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</si>
  <si>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</si>
  <si>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</si>
  <si>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</si>
  <si>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</si>
  <si>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</si>
  <si>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</si>
  <si>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</si>
  <si>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</si>
  <si>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</si>
  <si>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</si>
  <si>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</si>
  <si>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</si>
  <si>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</si>
  <si>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</si>
  <si>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</si>
  <si>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</si>
  <si>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</si>
  <si>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</si>
  <si>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</si>
  <si>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</si>
  <si>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</si>
  <si>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</si>
  <si>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</si>
  <si>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</si>
  <si>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</si>
  <si>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</si>
  <si>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</si>
  <si>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</si>
  <si>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</si>
  <si>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</si>
  <si>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</si>
  <si>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</si>
  <si>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</si>
  <si>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</si>
  <si>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</si>
  <si>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</si>
  <si>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</si>
  <si>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</si>
  <si>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</si>
  <si>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</si>
  <si>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</si>
  <si>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</si>
  <si>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</si>
  <si>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</si>
  <si>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</si>
  <si>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</si>
  <si>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</si>
  <si>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</si>
  <si>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</si>
  <si>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</si>
  <si>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</si>
  <si>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</si>
  <si>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</si>
  <si>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</si>
  <si>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</si>
  <si>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</si>
  <si>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</si>
  <si>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</si>
  <si>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</si>
  <si>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</si>
  <si>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</si>
  <si>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</si>
  <si>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</si>
  <si>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</si>
  <si>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</si>
  <si>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</si>
  <si>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</si>
  <si>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</si>
  <si>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</si>
  <si>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</si>
  <si>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</si>
  <si>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</si>
  <si>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</si>
  <si>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</si>
  <si>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</si>
  <si>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</si>
  <si>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</si>
  <si>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</si>
  <si>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</si>
  <si>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</si>
  <si>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</si>
  <si>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</si>
  <si>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</si>
  <si>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</si>
  <si>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</si>
  <si>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</si>
  <si>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</si>
  <si>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</si>
  <si>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</si>
  <si>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</si>
  <si>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</si>
  <si>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</si>
  <si>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</si>
  <si>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</si>
  <si>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</si>
  <si>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</si>
  <si>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</si>
  <si>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</si>
  <si>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</si>
  <si>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</si>
  <si>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</si>
  <si>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</si>
  <si>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</si>
  <si>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</si>
  <si>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</si>
  <si>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</si>
  <si>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</si>
  <si>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</si>
  <si>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</si>
  <si>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</si>
  <si>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</si>
  <si>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</si>
  <si>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</si>
  <si>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</si>
  <si>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</si>
  <si>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</si>
  <si>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</si>
  <si>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</si>
  <si>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</si>
  <si>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</si>
  <si>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</si>
  <si>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</si>
  <si>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</si>
  <si>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</si>
  <si>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</si>
  <si>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</si>
  <si>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</si>
  <si>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</si>
  <si>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</si>
  <si>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</si>
  <si>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</si>
  <si>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</si>
  <si>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</si>
  <si>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</si>
  <si>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</si>
  <si>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</si>
  <si>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</si>
  <si>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</si>
  <si>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</si>
  <si>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</si>
  <si>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</si>
  <si>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</si>
  <si>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</si>
  <si>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</si>
  <si>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</si>
  <si>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</si>
  <si>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</si>
  <si>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</si>
  <si>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</si>
  <si>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</si>
  <si>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</si>
  <si>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</si>
  <si>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</si>
  <si>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</si>
  <si>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</si>
  <si>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</si>
  <si>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</si>
  <si>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</si>
  <si>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</si>
  <si>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</si>
  <si>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</si>
  <si>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</si>
  <si>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</si>
  <si>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</si>
  <si>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</si>
  <si>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</si>
  <si>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</si>
  <si>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</si>
  <si>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</si>
  <si>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</si>
  <si>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</si>
  <si>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</si>
  <si>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</si>
  <si>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</si>
  <si>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</si>
  <si>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</si>
  <si>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</si>
  <si>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</si>
  <si>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</si>
  <si>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</si>
  <si>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</si>
  <si>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</si>
  <si>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</si>
  <si>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</si>
  <si>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</si>
  <si>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</si>
  <si>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</si>
  <si>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</si>
  <si>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</si>
  <si>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</si>
  <si>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</si>
  <si>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</si>
  <si>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</si>
  <si>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</si>
  <si>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</si>
  <si>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</si>
  <si>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</si>
  <si>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</si>
  <si>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</si>
  <si>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</si>
  <si>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</si>
  <si>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</si>
  <si>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</si>
  <si>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</si>
  <si>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</si>
  <si>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</si>
  <si>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</si>
  <si>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</si>
  <si>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</si>
  <si>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</si>
  <si>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</si>
  <si>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</si>
  <si>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</si>
  <si>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</si>
  <si>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</si>
  <si>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</si>
  <si>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</si>
  <si>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</si>
  <si>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</si>
  <si>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</si>
  <si>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</si>
  <si>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</si>
  <si>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</si>
  <si>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</si>
  <si>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</si>
  <si>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</si>
  <si>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</si>
  <si>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</si>
  <si>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</si>
  <si>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</si>
  <si>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</si>
  <si>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</si>
  <si>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</si>
  <si>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</si>
  <si>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</si>
  <si>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</si>
  <si>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</si>
  <si>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</si>
  <si>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</si>
  <si>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</si>
  <si>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</si>
  <si>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</si>
  <si>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</si>
  <si>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</si>
  <si>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</si>
  <si>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</si>
  <si>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</si>
  <si>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</si>
  <si>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</si>
  <si>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</si>
  <si>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</si>
  <si>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</si>
  <si>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</si>
  <si>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</si>
  <si>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</si>
  <si>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</si>
  <si>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</si>
  <si>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</si>
  <si>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</si>
  <si>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</si>
  <si>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</si>
  <si>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</si>
  <si>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</si>
  <si>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</si>
  <si>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</si>
  <si>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</si>
  <si>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</si>
  <si>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</si>
  <si>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</si>
  <si>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</si>
  <si>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</si>
  <si>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</si>
  <si>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</si>
  <si>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</si>
  <si>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</si>
  <si>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</si>
  <si>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</si>
  <si>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</si>
  <si>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</si>
  <si>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</si>
  <si>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</si>
  <si>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</si>
  <si>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</si>
  <si>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</si>
  <si>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</si>
  <si>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</si>
  <si>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</si>
  <si>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</si>
  <si>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</si>
  <si>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</si>
  <si>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</si>
  <si>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</si>
  <si>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</si>
  <si>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</si>
  <si>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</si>
  <si>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</si>
  <si>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</si>
  <si>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</si>
  <si>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</si>
  <si>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</si>
  <si>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</si>
  <si>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</si>
  <si>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</si>
  <si>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</si>
  <si>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</si>
  <si>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</si>
  <si>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</si>
  <si>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</si>
  <si>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</si>
  <si>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</si>
  <si>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</si>
  <si>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</si>
  <si>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</si>
  <si>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</si>
  <si>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</si>
  <si>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</si>
  <si>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</si>
  <si>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</si>
  <si>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</si>
  <si>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</si>
  <si>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</si>
  <si>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</si>
  <si>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</si>
  <si>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</si>
  <si>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</si>
  <si>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</si>
  <si>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</si>
  <si>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</si>
  <si>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</si>
  <si>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</si>
  <si>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</si>
  <si>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</si>
  <si>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</si>
  <si>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</si>
  <si>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</si>
  <si>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</si>
  <si>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</si>
  <si>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</si>
  <si>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</si>
  <si>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</si>
  <si>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</si>
  <si>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</si>
  <si>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</si>
  <si>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</si>
  <si>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</si>
  <si>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</si>
  <si>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</si>
  <si>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</si>
  <si>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</si>
  <si>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</si>
  <si>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</si>
  <si>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</si>
  <si>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</si>
  <si>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</si>
  <si>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</si>
  <si>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</si>
  <si>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</si>
  <si>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</si>
  <si>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</si>
  <si>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</si>
  <si>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</si>
  <si>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</si>
  <si>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</si>
  <si>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</si>
  <si>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</si>
  <si>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</si>
  <si>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</si>
  <si>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</si>
  <si>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</si>
  <si>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</si>
  <si>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</si>
  <si>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</si>
  <si>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</si>
  <si>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</si>
  <si>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</si>
  <si>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</si>
  <si>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</si>
  <si>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</si>
  <si>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</si>
  <si>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</si>
  <si>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</si>
  <si>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</si>
  <si>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</si>
  <si>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</si>
  <si>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</si>
  <si>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</si>
  <si>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</si>
  <si>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</si>
  <si>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</si>
  <si>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</si>
  <si>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</si>
  <si>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</si>
  <si>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</si>
  <si>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</si>
  <si>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</si>
  <si>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</si>
  <si>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</si>
  <si>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</si>
  <si>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</si>
  <si>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</si>
  <si>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</si>
  <si>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</si>
  <si>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</si>
  <si>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</si>
  <si>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</si>
  <si>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</si>
  <si>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</si>
  <si>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</si>
  <si>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</si>
  <si>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</si>
  <si>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</si>
  <si>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</si>
  <si>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</si>
  <si>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</si>
  <si>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</si>
  <si>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</si>
  <si>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</si>
  <si>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</si>
  <si>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</si>
  <si>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</si>
  <si>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</si>
  <si>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</si>
  <si>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</si>
  <si>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</si>
  <si>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</si>
  <si>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</si>
  <si>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</si>
  <si>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</si>
  <si>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</si>
  <si>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</si>
  <si>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</si>
  <si>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</si>
  <si>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</si>
  <si>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</si>
  <si>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</si>
  <si>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</si>
  <si>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</si>
  <si>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</si>
  <si>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</si>
  <si>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</si>
  <si>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</si>
  <si>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</si>
  <si>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</si>
  <si>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</si>
  <si>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</si>
  <si>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</si>
  <si>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</si>
  <si>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</si>
  <si>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</si>
  <si>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</si>
  <si>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</si>
  <si>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</si>
  <si>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</si>
  <si>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</si>
  <si>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</si>
  <si>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</si>
  <si>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</si>
  <si>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</si>
  <si>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</si>
  <si>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</si>
  <si>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</si>
  <si>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</si>
  <si>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</si>
  <si>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</si>
  <si>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</si>
  <si>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</si>
  <si>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</si>
  <si>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</si>
  <si>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</si>
  <si>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</si>
  <si>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</si>
  <si>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</si>
  <si>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</si>
  <si>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</si>
  <si>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</si>
  <si>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</si>
  <si>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</si>
  <si>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</si>
  <si>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</si>
  <si>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</si>
  <si>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</si>
  <si>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</si>
  <si>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</si>
  <si>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</si>
  <si>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</si>
  <si>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</si>
  <si>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</si>
  <si>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</si>
  <si>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</si>
  <si>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</si>
  <si>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</si>
  <si>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</si>
  <si>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</si>
  <si>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</si>
  <si>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</si>
  <si>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</si>
  <si>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</si>
  <si>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</si>
  <si>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</si>
  <si>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</si>
  <si>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</si>
  <si>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</si>
  <si>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</si>
  <si>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</si>
  <si>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</si>
  <si>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</si>
  <si>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</si>
  <si>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</si>
  <si>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</si>
  <si>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</si>
  <si>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</si>
  <si>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</si>
  <si>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</si>
  <si>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</si>
  <si>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</si>
  <si>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</si>
  <si>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</si>
  <si>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</si>
  <si>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</si>
  <si>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</si>
  <si>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</si>
  <si>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</si>
  <si>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</si>
  <si>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</si>
  <si>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</si>
  <si>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</si>
  <si>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</si>
  <si>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</si>
  <si>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</si>
  <si>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</si>
  <si>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</si>
  <si>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</si>
  <si>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</si>
  <si>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</si>
  <si>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</si>
  <si>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</si>
  <si>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</si>
  <si>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</si>
  <si>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</si>
  <si>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</si>
  <si>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</si>
  <si>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</si>
  <si>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</si>
  <si>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</si>
  <si>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</si>
  <si>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</si>
  <si>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</si>
  <si>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</si>
  <si>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</si>
  <si>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</si>
  <si>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</si>
  <si>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</si>
  <si>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</si>
  <si>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</si>
  <si>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</si>
  <si>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</si>
  <si>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</si>
  <si>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</si>
  <si>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</si>
  <si>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</si>
  <si>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</si>
  <si>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</si>
  <si>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</si>
  <si>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</si>
  <si>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</si>
  <si>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</si>
  <si>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</si>
  <si>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</si>
  <si>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</si>
  <si>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</si>
  <si>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</si>
  <si>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</si>
  <si>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</si>
  <si>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</si>
  <si>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</si>
  <si>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</si>
  <si>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</si>
  <si>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</si>
  <si>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</si>
  <si>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</si>
  <si>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</si>
  <si>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</si>
  <si>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</si>
  <si>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</si>
  <si>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</si>
  <si>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</si>
  <si>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</si>
  <si>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</si>
  <si>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</si>
  <si>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</si>
  <si>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</si>
  <si>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</si>
  <si>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</si>
  <si>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</si>
  <si>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</si>
  <si>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</si>
  <si>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</si>
  <si>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</si>
  <si>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</si>
  <si>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</si>
  <si>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</si>
  <si>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</si>
  <si>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</si>
  <si>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</si>
  <si>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</si>
  <si>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</si>
  <si>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</si>
  <si>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</si>
  <si>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</si>
  <si>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</si>
  <si>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</si>
  <si>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</si>
  <si>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</si>
  <si>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</si>
  <si>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</si>
  <si>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</si>
  <si>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</si>
  <si>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</si>
  <si>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</si>
  <si>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</si>
  <si>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</si>
  <si>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</si>
  <si>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</si>
  <si>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</si>
  <si>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</si>
  <si>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</si>
  <si>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</si>
  <si>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</si>
  <si>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</si>
  <si>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</si>
  <si>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</si>
  <si>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</si>
  <si>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</si>
  <si>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</si>
  <si>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</si>
  <si>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</si>
  <si>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</si>
  <si>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</si>
  <si>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</si>
  <si>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</si>
  <si>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</si>
  <si>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</si>
  <si>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</si>
  <si>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</si>
  <si>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</si>
  <si>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</si>
  <si>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</si>
  <si>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</si>
  <si>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</si>
  <si>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</si>
  <si>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</si>
  <si>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</si>
  <si>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</si>
  <si>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</si>
  <si>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</si>
  <si>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</si>
  <si>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</si>
  <si>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</si>
  <si>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</si>
  <si>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</si>
  <si>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</si>
  <si>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</si>
  <si>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</si>
  <si>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</si>
  <si>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</si>
  <si>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</si>
  <si>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</si>
  <si>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</si>
  <si>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</si>
  <si>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</si>
  <si>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</si>
  <si>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</si>
  <si>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</si>
  <si>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</si>
  <si>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</si>
  <si>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</si>
  <si>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</si>
  <si>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</si>
  <si>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</si>
  <si>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</si>
  <si>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</si>
  <si>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</si>
  <si>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</si>
  <si>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</si>
  <si>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</si>
  <si>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</si>
  <si>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</si>
  <si>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</si>
  <si>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</si>
  <si>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</si>
  <si>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</si>
  <si>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</si>
  <si>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</si>
  <si>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</si>
  <si>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</si>
  <si>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</si>
  <si>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</si>
  <si>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</si>
  <si>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</si>
  <si>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</si>
  <si>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</si>
  <si>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</si>
  <si>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</si>
  <si>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</si>
  <si>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</si>
  <si>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</si>
  <si>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</si>
  <si>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</si>
  <si>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</si>
  <si>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</si>
  <si>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</si>
  <si>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</si>
  <si>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</si>
  <si>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</si>
  <si>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</si>
  <si>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</si>
  <si>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</si>
  <si>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</si>
  <si>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</si>
  <si>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</si>
  <si>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</si>
  <si>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</si>
  <si>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</si>
  <si>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</si>
  <si>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</si>
  <si>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</si>
  <si>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</si>
  <si>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</si>
  <si>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</si>
  <si>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</si>
  <si>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</si>
  <si>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</si>
  <si>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</si>
  <si>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</si>
  <si>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</si>
  <si>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</si>
  <si>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</si>
  <si>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</si>
  <si>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</si>
  <si>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</si>
  <si>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</si>
  <si>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</si>
  <si>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</si>
  <si>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</si>
  <si>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</si>
  <si>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</si>
  <si>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</si>
  <si>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</si>
  <si>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</si>
  <si>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</si>
  <si>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</si>
  <si>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</si>
  <si>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</si>
  <si>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</si>
  <si>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</si>
  <si>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</si>
  <si>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</si>
  <si>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</si>
  <si>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</si>
  <si>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</si>
  <si>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</si>
  <si>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</si>
  <si>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</si>
  <si>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</si>
  <si>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</si>
  <si>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</si>
  <si>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</si>
  <si>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</si>
  <si>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</si>
  <si>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</si>
  <si>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</si>
  <si>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</si>
  <si>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</si>
  <si>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</si>
  <si>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</si>
  <si>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</si>
  <si>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</si>
  <si>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</si>
  <si>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</si>
  <si>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</si>
  <si>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</si>
  <si>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</si>
  <si>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</si>
  <si>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</si>
  <si>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</si>
  <si>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</si>
  <si>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</si>
  <si>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</si>
  <si>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</si>
  <si>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</si>
  <si>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</si>
  <si>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</si>
  <si>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</si>
  <si>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</si>
  <si>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</si>
  <si>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</si>
  <si>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</si>
  <si>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</si>
  <si>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</si>
  <si>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</si>
  <si>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</si>
  <si>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</si>
  <si>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</si>
  <si>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</si>
  <si>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</si>
  <si>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</si>
  <si>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</si>
  <si>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</si>
  <si>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</si>
  <si>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</si>
  <si>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</si>
  <si>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</si>
  <si>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</si>
  <si>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</si>
  <si>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</si>
  <si>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</si>
  <si>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</si>
  <si>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</si>
  <si>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</si>
  <si>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</si>
  <si>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</si>
  <si>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</si>
  <si>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</si>
  <si>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</si>
  <si>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</si>
  <si>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</si>
  <si>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</si>
  <si>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</si>
  <si>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</si>
  <si>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</si>
  <si>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</si>
  <si>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</si>
  <si>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</si>
  <si>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</si>
  <si>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</si>
  <si>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</si>
  <si>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</si>
  <si>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</si>
  <si>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</si>
  <si>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</si>
  <si>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</si>
  <si>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</si>
  <si>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</si>
  <si>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</si>
  <si>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</si>
  <si>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</si>
  <si>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</si>
  <si>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</si>
  <si>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</si>
  <si>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</si>
  <si>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</si>
  <si>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</si>
  <si>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</si>
  <si>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</si>
  <si>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</si>
  <si>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</si>
  <si>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</si>
  <si>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</si>
  <si>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</si>
  <si>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</si>
  <si>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</si>
  <si>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</si>
  <si>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</si>
  <si>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</si>
  <si>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</si>
  <si>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</si>
  <si>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</si>
  <si>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</si>
  <si>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</si>
  <si>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</si>
  <si>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</si>
  <si>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</si>
  <si>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</si>
  <si>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</si>
  <si>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</si>
  <si>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</si>
  <si>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</si>
  <si>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</si>
  <si>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</si>
  <si>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</si>
  <si>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</si>
  <si>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</si>
  <si>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</si>
  <si>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</si>
  <si>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</si>
  <si>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</si>
  <si>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</si>
  <si>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</si>
  <si>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</si>
  <si>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</si>
  <si>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</si>
  <si>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</si>
  <si>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</si>
  <si>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</si>
  <si>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</si>
  <si>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</si>
  <si>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</si>
  <si>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</si>
  <si>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</si>
  <si>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</si>
  <si>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</si>
  <si>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</si>
  <si>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</si>
  <si>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</si>
  <si>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</si>
  <si>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</si>
  <si>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</si>
  <si>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</si>
  <si>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</si>
  <si>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</si>
  <si>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</si>
  <si>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</si>
  <si>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</si>
  <si>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</si>
  <si>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</si>
  <si>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</si>
  <si>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</si>
  <si>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</si>
  <si>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</si>
  <si>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</si>
  <si>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</si>
  <si>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</si>
  <si>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</si>
  <si>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</si>
  <si>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</si>
  <si>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</si>
  <si>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</si>
  <si>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</si>
  <si>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</si>
  <si>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</si>
  <si>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</si>
  <si>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</si>
  <si>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</si>
  <si>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</si>
  <si>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</si>
  <si>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</si>
  <si>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</si>
  <si>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</si>
  <si>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</si>
  <si>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</si>
  <si>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</si>
  <si>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</si>
  <si>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</si>
  <si>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</si>
  <si>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</si>
  <si>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</si>
  <si>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</si>
  <si>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</si>
  <si>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</si>
  <si>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</si>
  <si>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</si>
  <si>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</si>
  <si>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</si>
  <si>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</si>
  <si>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</si>
  <si>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</si>
  <si>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</si>
  <si>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</si>
  <si>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</si>
  <si>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</si>
  <si>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</si>
  <si>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</si>
  <si>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</si>
  <si>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</si>
  <si>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</si>
  <si>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</si>
  <si>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</si>
  <si>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</si>
  <si>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</si>
  <si>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</si>
  <si>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</si>
  <si>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</si>
  <si>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</si>
  <si>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</si>
  <si>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</si>
  <si>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</si>
  <si>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</si>
  <si>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</si>
  <si>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</si>
  <si>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</si>
  <si>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</si>
  <si>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</si>
  <si>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</si>
  <si>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</si>
  <si>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</si>
  <si>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</si>
  <si>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</si>
  <si>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</si>
  <si>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</si>
  <si>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</si>
  <si>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</si>
  <si>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</si>
  <si>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</si>
  <si>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</si>
  <si>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</si>
  <si>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</si>
  <si>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</si>
  <si>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</si>
  <si>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</si>
  <si>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</si>
  <si>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</si>
  <si>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</si>
  <si>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</si>
  <si>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</si>
  <si>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</si>
  <si>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</si>
  <si>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</si>
  <si>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</si>
  <si>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</si>
  <si>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</si>
  <si>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</si>
  <si>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</si>
  <si>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</si>
  <si>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</si>
  <si>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</si>
  <si>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</si>
  <si>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</si>
  <si>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</si>
  <si>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</si>
  <si>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</si>
  <si>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</si>
  <si>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</si>
  <si>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</si>
  <si>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</si>
  <si>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</si>
  <si>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</si>
  <si>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</si>
  <si>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</si>
  <si>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</si>
  <si>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</si>
  <si>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</si>
  <si>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</si>
  <si>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</si>
  <si>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</si>
  <si>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</si>
  <si>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</si>
  <si>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</si>
  <si>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</si>
  <si>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</si>
  <si>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</si>
  <si>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</si>
  <si>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</si>
  <si>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</si>
  <si>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</si>
  <si>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</si>
  <si>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</si>
  <si>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</si>
  <si>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</si>
  <si>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</si>
  <si>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</si>
  <si>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</si>
  <si>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</si>
  <si>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</si>
  <si>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</si>
  <si>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</si>
  <si>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</si>
  <si>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</si>
  <si>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</si>
  <si>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</si>
  <si>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</si>
  <si>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</si>
  <si>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</si>
  <si>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</si>
  <si>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</si>
  <si>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</si>
  <si>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</si>
  <si>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</si>
  <si>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</si>
  <si>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</si>
  <si>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</si>
  <si>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</si>
  <si>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</si>
  <si>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</si>
  <si>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</si>
  <si>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</si>
  <si>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</si>
  <si>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</si>
  <si>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</si>
  <si>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</si>
  <si>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</si>
  <si>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</si>
  <si>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</si>
  <si>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</si>
  <si>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</si>
  <si>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</si>
  <si>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</si>
  <si>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</si>
  <si>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</si>
  <si>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</si>
  <si>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</si>
  <si>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</si>
  <si>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</si>
  <si>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</si>
  <si>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</si>
  <si>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</si>
  <si>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</si>
  <si>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</si>
  <si>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</si>
  <si>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</si>
  <si>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</si>
  <si>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</si>
  <si>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</si>
  <si>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</si>
  <si>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</si>
  <si>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</si>
  <si>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</si>
  <si>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</si>
  <si>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</si>
  <si>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</si>
  <si>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</si>
  <si>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</si>
  <si>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</si>
  <si>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</si>
  <si>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</si>
  <si>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</si>
  <si>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</si>
  <si>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</si>
  <si>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</si>
  <si>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</si>
  <si>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</si>
  <si>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</si>
  <si>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</si>
  <si>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</si>
  <si>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</si>
  <si>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</si>
  <si>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</si>
  <si>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</si>
  <si>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</si>
  <si>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</si>
  <si>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</si>
  <si>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</si>
  <si>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</si>
  <si>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</si>
  <si>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</si>
  <si>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</si>
  <si>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</si>
  <si>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</si>
  <si>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</si>
  <si>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</si>
  <si>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</si>
  <si>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</si>
  <si>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</si>
  <si>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</si>
  <si>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</si>
  <si>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</si>
  <si>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</si>
  <si>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</si>
  <si>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</si>
  <si>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</si>
  <si>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</si>
  <si>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</si>
  <si>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</si>
  <si>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</si>
  <si>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</si>
  <si>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</si>
  <si>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</si>
  <si>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</si>
  <si>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</si>
  <si>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</si>
  <si>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</si>
  <si>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</si>
  <si>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</si>
  <si>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</si>
  <si>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</si>
  <si>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</si>
  <si>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</si>
  <si>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</si>
  <si>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</si>
  <si>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</si>
  <si>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</si>
  <si>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</si>
  <si>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</si>
  <si>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</si>
  <si>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</si>
  <si>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</si>
  <si>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</si>
  <si>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</si>
  <si>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</si>
  <si>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</si>
  <si>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</si>
  <si>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</si>
  <si>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</si>
  <si>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</si>
  <si>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</si>
  <si>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</si>
  <si>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</si>
  <si>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</si>
  <si>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</si>
  <si>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</si>
  <si>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</si>
  <si>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</si>
  <si>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</si>
  <si>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</si>
  <si>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</si>
  <si>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</si>
  <si>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</si>
  <si>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</si>
  <si>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</si>
  <si>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</si>
  <si>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</si>
  <si>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</si>
  <si>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</si>
  <si>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</si>
  <si>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</si>
  <si>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</si>
  <si>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</si>
  <si>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</si>
  <si>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</si>
  <si>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</si>
  <si>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</si>
  <si>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</si>
  <si>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</si>
  <si>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</si>
  <si>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</si>
  <si>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</si>
  <si>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</si>
  <si>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</si>
  <si>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</si>
  <si>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</si>
  <si>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</si>
  <si>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</si>
  <si>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</si>
  <si>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</si>
  <si>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</si>
  <si>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</si>
  <si>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</si>
  <si>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</si>
  <si>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</si>
  <si>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</si>
  <si>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</si>
  <si>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</si>
  <si>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</si>
  <si>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</si>
  <si>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</si>
  <si>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</si>
  <si>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</si>
  <si>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</si>
  <si>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</si>
  <si>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</si>
  <si>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</si>
  <si>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</si>
  <si>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</si>
  <si>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</si>
  <si>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</si>
  <si>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</si>
  <si>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</si>
  <si>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</si>
  <si>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</si>
  <si>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</si>
  <si>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</si>
  <si>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</si>
  <si>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</si>
  <si>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</si>
  <si>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</si>
  <si>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</si>
  <si>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</si>
  <si>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</si>
  <si>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</si>
  <si>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</si>
  <si>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</si>
  <si>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</si>
  <si>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</si>
  <si>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</si>
  <si>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</si>
  <si>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</si>
  <si>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</si>
  <si>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</si>
  <si>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</si>
  <si>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</si>
  <si>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</si>
  <si>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</si>
  <si>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</si>
  <si>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</si>
  <si>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</si>
  <si>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</si>
  <si>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</si>
  <si>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</si>
  <si>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</si>
  <si>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</si>
  <si>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</si>
  <si>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</si>
  <si>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</si>
  <si>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</si>
  <si>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</si>
  <si>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</si>
  <si>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</si>
  <si>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</si>
  <si>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</si>
  <si>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</si>
  <si>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</si>
  <si>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</si>
  <si>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</si>
  <si>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</si>
  <si>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</si>
  <si>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</si>
  <si>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</si>
  <si>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</si>
  <si>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</si>
  <si>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</si>
  <si>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</si>
  <si>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</si>
  <si>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</si>
  <si>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</si>
  <si>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</si>
  <si>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</si>
  <si>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</si>
  <si>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</si>
  <si>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</si>
  <si>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</si>
  <si>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</si>
  <si>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</si>
  <si>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</si>
  <si>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</si>
  <si>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</si>
  <si>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</si>
  <si>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</si>
  <si>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</si>
  <si>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</si>
  <si>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</si>
  <si>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</si>
  <si>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</si>
  <si>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</si>
  <si>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</si>
  <si>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</si>
  <si>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</si>
  <si>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</si>
  <si>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</si>
  <si>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</si>
  <si>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</si>
  <si>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</si>
  <si>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</si>
  <si>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</si>
  <si>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</si>
  <si>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</si>
  <si>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</si>
  <si>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</si>
  <si>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</si>
  <si>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</si>
  <si>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</si>
  <si>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</si>
  <si>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</si>
  <si>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</si>
  <si>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</si>
  <si>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</si>
  <si>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</si>
  <si>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</si>
  <si>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</si>
  <si>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</si>
  <si>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</si>
  <si>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</si>
  <si>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</si>
  <si>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</si>
  <si>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</si>
  <si>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</si>
  <si>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</si>
  <si>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</si>
  <si>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</si>
  <si>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</si>
  <si>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</si>
  <si>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</si>
  <si>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</si>
  <si>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</si>
  <si>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</si>
  <si>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</si>
  <si>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</si>
  <si>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</si>
  <si>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</si>
  <si>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</si>
  <si>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</si>
  <si>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</si>
  <si>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</si>
  <si>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</si>
  <si>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</si>
  <si>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</si>
  <si>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</si>
  <si>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</si>
  <si>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</si>
  <si>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</si>
  <si>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</si>
  <si>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</si>
  <si>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</si>
  <si>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</si>
  <si>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</si>
  <si>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</si>
  <si>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</si>
  <si>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</si>
  <si>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</si>
  <si>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</si>
  <si>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</si>
  <si>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</si>
  <si>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</si>
  <si>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</si>
  <si>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</si>
  <si>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</si>
  <si>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</si>
  <si>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</si>
  <si>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</si>
  <si>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</si>
  <si>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</si>
  <si>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</si>
  <si>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</si>
  <si>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</si>
  <si>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</si>
  <si>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</si>
  <si>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</si>
  <si>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</si>
  <si>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</si>
  <si>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</si>
  <si>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</si>
  <si>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</si>
  <si>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</si>
  <si>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</si>
  <si>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</si>
  <si>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</si>
  <si>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</si>
  <si>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</si>
  <si>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</si>
  <si>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</si>
  <si>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</si>
  <si>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</si>
  <si>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</si>
  <si>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</si>
  <si>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</si>
  <si>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</si>
  <si>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</si>
  <si>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</si>
  <si>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</si>
  <si>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</si>
  <si>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</si>
  <si>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</si>
  <si>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</si>
  <si>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</si>
  <si>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</si>
  <si>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</si>
  <si>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</si>
  <si>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</si>
  <si>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</si>
  <si>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</si>
  <si>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</si>
  <si>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</si>
  <si>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</si>
  <si>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</si>
  <si>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</si>
  <si>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</si>
  <si>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</si>
  <si>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</si>
  <si>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</si>
  <si>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</si>
  <si>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</si>
  <si>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</si>
  <si>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</si>
  <si>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</si>
  <si>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</si>
  <si>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</si>
  <si>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</si>
  <si>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</si>
  <si>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</si>
  <si>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</si>
  <si>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</si>
  <si>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</si>
  <si>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</si>
  <si>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</si>
  <si>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</si>
  <si>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</si>
  <si>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</si>
  <si>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</si>
  <si>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</si>
  <si>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</si>
  <si>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</si>
  <si>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</si>
  <si>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</si>
  <si>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</si>
  <si>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</si>
  <si>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</si>
  <si>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</si>
  <si>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</si>
  <si>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</si>
  <si>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</si>
  <si>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</si>
  <si>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</si>
  <si>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</si>
  <si>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</si>
  <si>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</si>
  <si>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</si>
  <si>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</si>
  <si>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</si>
  <si>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</si>
  <si>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</si>
  <si>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</si>
  <si>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</si>
  <si>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</si>
  <si>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</si>
  <si>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</si>
  <si>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</si>
  <si>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</si>
  <si>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</si>
  <si>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</si>
  <si>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</si>
  <si>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</si>
  <si>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</si>
  <si>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</si>
  <si>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</si>
  <si>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</si>
  <si>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</si>
  <si>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</si>
  <si>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</si>
  <si>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</si>
  <si>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</si>
  <si>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</si>
  <si>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</si>
  <si>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</si>
  <si>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</si>
  <si>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</si>
  <si>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</si>
  <si>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</si>
  <si>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</si>
  <si>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</si>
  <si>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</si>
  <si>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</si>
  <si>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</si>
  <si>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</si>
  <si>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</si>
  <si>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</si>
  <si>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</si>
  <si>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</si>
  <si>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</si>
  <si>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</si>
  <si>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</si>
  <si>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</si>
  <si>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</si>
  <si>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</si>
  <si>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</si>
  <si>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</si>
  <si>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</si>
  <si>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</si>
  <si>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</si>
  <si>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</si>
  <si>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</si>
  <si>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</si>
  <si>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</si>
  <si>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</si>
  <si>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</si>
  <si>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</si>
  <si>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</si>
  <si>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</si>
  <si>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</si>
  <si>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</si>
  <si>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</si>
  <si>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</si>
  <si>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</si>
  <si>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</si>
  <si>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</si>
  <si>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</si>
  <si>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</si>
  <si>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</si>
  <si>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</si>
  <si>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</si>
  <si>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</si>
  <si>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</si>
  <si>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</si>
  <si>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</si>
  <si>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</si>
  <si>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</si>
  <si>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</si>
  <si>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</si>
  <si>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</si>
  <si>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</si>
  <si>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</si>
  <si>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</si>
  <si>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</si>
  <si>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</si>
  <si>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</si>
  <si>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</si>
  <si>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</si>
  <si>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</si>
  <si>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</si>
  <si>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</si>
  <si>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</si>
  <si>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</si>
  <si>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</si>
  <si>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</si>
  <si>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</si>
  <si>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</si>
  <si>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</si>
  <si>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</si>
  <si>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</si>
  <si>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</si>
  <si>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</si>
  <si>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</si>
  <si>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</si>
  <si>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</si>
  <si>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</si>
  <si>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</si>
  <si>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</si>
  <si>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</si>
  <si>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</si>
  <si>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</si>
  <si>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</si>
  <si>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</si>
  <si>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</si>
  <si>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</si>
  <si>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</si>
  <si>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</si>
  <si>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</si>
  <si>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</si>
  <si>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</si>
  <si>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</si>
  <si>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</si>
  <si>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</si>
  <si>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</si>
  <si>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</si>
  <si>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</si>
  <si>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</si>
  <si>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</si>
  <si>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</si>
  <si>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</si>
  <si>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</si>
  <si>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</si>
  <si>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</si>
  <si>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</si>
  <si>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</si>
  <si>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</si>
  <si>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</si>
  <si>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</si>
  <si>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</si>
  <si>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</si>
  <si>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</si>
  <si>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</si>
  <si>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</si>
  <si>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</si>
  <si>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</si>
  <si>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</si>
  <si>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</si>
  <si>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</si>
  <si>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</si>
  <si>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</si>
  <si>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</si>
  <si>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</si>
  <si>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</si>
  <si>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</si>
  <si>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</si>
  <si>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</si>
  <si>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</si>
  <si>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</si>
  <si>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</si>
  <si>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</si>
  <si>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</si>
  <si>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</si>
  <si>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</si>
  <si>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</si>
  <si>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</si>
  <si>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</si>
  <si>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</si>
  <si>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</si>
  <si>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</si>
  <si>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</si>
  <si>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</si>
  <si>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</si>
  <si>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</si>
  <si>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</si>
  <si>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</si>
  <si>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</si>
  <si>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</si>
  <si>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</si>
  <si>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</si>
  <si>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</si>
  <si>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</si>
  <si>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</si>
  <si>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</si>
  <si>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</si>
  <si>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</si>
  <si>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</si>
  <si>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</si>
  <si>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</si>
  <si>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</si>
  <si>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</si>
  <si>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</si>
  <si>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</si>
  <si>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</si>
  <si>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</si>
  <si>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</si>
  <si>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</si>
  <si>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</si>
  <si>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</si>
  <si>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</si>
  <si>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</si>
  <si>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</si>
  <si>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</si>
  <si>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</si>
  <si>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</si>
  <si>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</si>
  <si>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</si>
  <si>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</si>
  <si>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</si>
  <si>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</si>
  <si>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</si>
  <si>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</si>
  <si>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</si>
  <si>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</si>
  <si>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</si>
  <si>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</si>
  <si>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</si>
  <si>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</si>
  <si>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</si>
  <si>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</si>
  <si>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</si>
  <si>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</si>
  <si>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</si>
  <si>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</si>
  <si>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</si>
  <si>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</si>
  <si>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</si>
  <si>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</si>
  <si>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</si>
  <si>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</si>
  <si>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</si>
  <si>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</si>
  <si>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</si>
  <si>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</si>
  <si>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</si>
  <si>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</si>
  <si>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</si>
  <si>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</si>
  <si>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</si>
  <si>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</si>
  <si>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</si>
  <si>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</si>
  <si>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</si>
  <si>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</si>
  <si>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</si>
  <si>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</si>
  <si>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</si>
  <si>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</si>
  <si>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</si>
  <si>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</si>
  <si>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</si>
  <si>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</si>
  <si>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</si>
  <si>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</si>
  <si>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</si>
  <si>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</si>
  <si>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</si>
  <si>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</si>
  <si>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</si>
  <si>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</si>
  <si>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</si>
  <si>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</si>
  <si>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</si>
  <si>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</si>
  <si>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</si>
  <si>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</si>
  <si>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</si>
  <si>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</si>
  <si>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</si>
  <si>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</si>
  <si>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</si>
  <si>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</si>
  <si>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</si>
  <si>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</si>
  <si>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</si>
  <si>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</si>
  <si>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</si>
  <si>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</si>
  <si>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</si>
  <si>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</si>
  <si>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</si>
  <si>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</si>
  <si>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</si>
  <si>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</si>
  <si>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</si>
  <si>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</si>
  <si>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</si>
  <si>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</si>
  <si>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</si>
  <si>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</si>
  <si>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</si>
  <si>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</si>
  <si>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</si>
  <si>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</si>
  <si>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</si>
  <si>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</si>
  <si>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</si>
  <si>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</si>
  <si>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</si>
  <si>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</si>
  <si>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</si>
  <si>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</si>
  <si>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</si>
  <si>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</si>
  <si>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</si>
  <si>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</si>
  <si>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</si>
  <si>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</si>
  <si>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</si>
  <si>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</si>
  <si>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</si>
  <si>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</si>
  <si>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</si>
  <si>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</si>
  <si>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</si>
  <si>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</si>
  <si>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</si>
  <si>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</si>
  <si>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</si>
  <si>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</si>
  <si>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</si>
  <si>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</si>
  <si>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</si>
  <si>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</si>
  <si>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</si>
  <si>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</si>
  <si>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</si>
  <si>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</si>
  <si>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</si>
  <si>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</si>
  <si>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</si>
  <si>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</si>
  <si>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</si>
  <si>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</si>
  <si>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</si>
  <si>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</si>
  <si>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</si>
  <si>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</si>
  <si>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</si>
  <si>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</si>
  <si>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</si>
  <si>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</si>
  <si>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</si>
  <si>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</si>
  <si>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</si>
  <si>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</si>
  <si>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</si>
  <si>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</si>
  <si>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</si>
  <si>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</si>
  <si>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</si>
  <si>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</si>
  <si>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</si>
  <si>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</si>
  <si>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</si>
  <si>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</si>
  <si>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</si>
  <si>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</si>
  <si>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</si>
  <si>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</si>
  <si>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</si>
  <si>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</si>
  <si>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</si>
  <si>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</si>
  <si>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</si>
  <si>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</si>
  <si>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</si>
  <si>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</si>
  <si>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</si>
  <si>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</si>
  <si>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</si>
  <si>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</si>
  <si>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</si>
  <si>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</si>
  <si>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</si>
  <si>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</si>
  <si>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</si>
  <si>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</si>
  <si>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</si>
  <si>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</si>
  <si>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</si>
  <si>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</si>
  <si>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</si>
  <si>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</si>
  <si>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</si>
  <si>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</si>
  <si>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</si>
  <si>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</si>
  <si>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</si>
  <si>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</si>
  <si>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</si>
  <si>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</si>
  <si>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</si>
  <si>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</si>
  <si>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</si>
  <si>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</si>
  <si>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</si>
  <si>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</si>
  <si>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</si>
  <si>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</si>
  <si>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</si>
  <si>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</si>
  <si>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</si>
  <si>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</si>
  <si>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</si>
  <si>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</si>
  <si>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</si>
  <si>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</si>
  <si>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</si>
  <si>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</si>
  <si>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</si>
  <si>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</si>
  <si>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</si>
  <si>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</si>
  <si>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</si>
  <si>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</si>
  <si>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</si>
  <si>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</si>
  <si>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</si>
  <si>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</si>
  <si>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</si>
  <si>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</si>
  <si>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</si>
  <si>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</si>
  <si>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</si>
  <si>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</si>
  <si>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</si>
  <si>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</si>
  <si>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</si>
  <si>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</si>
  <si>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</si>
  <si>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</si>
  <si>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</si>
  <si>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</si>
  <si>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</si>
  <si>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</si>
  <si>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</si>
  <si>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</si>
  <si>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</si>
  <si>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</si>
  <si>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</si>
  <si>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</si>
  <si>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</si>
  <si>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</si>
  <si>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</si>
  <si>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</si>
  <si>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</si>
  <si>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</si>
  <si>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</si>
  <si>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</si>
  <si>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</si>
  <si>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</si>
  <si>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</si>
  <si>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</si>
  <si>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</si>
  <si>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</si>
  <si>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</si>
  <si>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</si>
  <si>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</si>
  <si>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</si>
  <si>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</si>
  <si>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</si>
  <si>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</si>
  <si>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</si>
  <si>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</si>
  <si>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</si>
  <si>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</si>
  <si>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</si>
  <si>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</si>
  <si>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</si>
  <si>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</si>
  <si>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</si>
  <si>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</si>
  <si>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</si>
  <si>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</si>
  <si>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</si>
  <si>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</si>
  <si>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</si>
  <si>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</si>
  <si>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</si>
  <si>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</si>
  <si>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</si>
  <si>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</si>
  <si>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</si>
  <si>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</si>
  <si>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</si>
  <si>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</si>
  <si>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</si>
  <si>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</si>
  <si>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</si>
  <si>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</si>
  <si>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</si>
  <si>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</si>
  <si>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</si>
  <si>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</si>
  <si>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</si>
  <si>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</si>
  <si>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</si>
  <si>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</si>
  <si>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</si>
  <si>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</si>
  <si>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</si>
  <si>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</si>
  <si>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</si>
  <si>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</si>
  <si>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</si>
  <si>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</si>
  <si>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</si>
  <si>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</si>
  <si>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</si>
  <si>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</si>
  <si>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</si>
  <si>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</si>
  <si>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</si>
  <si>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</si>
  <si>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</si>
  <si>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</si>
  <si>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</si>
  <si>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</si>
  <si>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</si>
  <si>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</si>
  <si>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</si>
  <si>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</si>
  <si>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</si>
  <si>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</si>
  <si>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</si>
  <si>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</si>
  <si>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</si>
  <si>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</si>
  <si>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</si>
  <si>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</si>
  <si>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</si>
  <si>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</si>
  <si>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</si>
  <si>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</si>
  <si>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</si>
  <si>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</si>
  <si>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</si>
  <si>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</si>
  <si>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</si>
  <si>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</si>
  <si>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</si>
  <si>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</si>
  <si>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</si>
  <si>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</si>
  <si>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</si>
  <si>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</si>
  <si>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</si>
  <si>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</si>
  <si>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</si>
  <si>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</si>
  <si>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</si>
  <si>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</si>
  <si>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</si>
  <si>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</si>
  <si>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</si>
  <si>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</si>
  <si>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</si>
  <si>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</si>
  <si>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</si>
  <si>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</si>
  <si>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</si>
  <si>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</si>
  <si>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</si>
  <si>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</si>
  <si>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</si>
  <si>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</si>
  <si>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</si>
  <si>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</si>
  <si>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</si>
  <si>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</si>
  <si>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</si>
  <si>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</si>
  <si>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</si>
  <si>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</si>
  <si>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</si>
  <si>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</si>
  <si>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</si>
  <si>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</si>
  <si>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</si>
  <si>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</si>
  <si>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</si>
  <si>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</si>
  <si>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</si>
  <si>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</si>
  <si>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</si>
  <si>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</si>
  <si>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</si>
  <si>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</si>
  <si>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</si>
  <si>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</si>
  <si>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</si>
  <si>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</si>
  <si>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</si>
  <si>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</si>
  <si>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</si>
  <si>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</si>
  <si>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</si>
  <si>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</si>
  <si>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</si>
  <si>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</si>
  <si>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</si>
  <si>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</si>
  <si>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</si>
  <si>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</si>
  <si>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</si>
  <si>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</si>
  <si>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</si>
  <si>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</si>
  <si>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</si>
  <si>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</si>
  <si>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</si>
  <si>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</si>
  <si>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</si>
  <si>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</si>
  <si>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</si>
  <si>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</si>
  <si>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</si>
  <si>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</si>
  <si>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</si>
  <si>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</si>
  <si>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</si>
  <si>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</si>
  <si>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</si>
  <si>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</si>
  <si>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</si>
  <si>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</si>
  <si>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</si>
  <si>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</si>
  <si>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</si>
  <si>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</si>
  <si>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</si>
  <si>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</si>
  <si>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</si>
  <si>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</si>
  <si>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</si>
  <si>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</si>
  <si>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</si>
  <si>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</si>
  <si>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</si>
  <si>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</si>
  <si>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</si>
  <si>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</si>
  <si>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</si>
  <si>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</si>
  <si>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</si>
  <si>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</si>
  <si>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</si>
  <si>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</si>
  <si>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</si>
  <si>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</si>
  <si>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</si>
  <si>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</si>
  <si>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</si>
  <si>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</si>
  <si>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</si>
  <si>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</si>
  <si>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</si>
  <si>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</si>
  <si>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</si>
  <si>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</si>
  <si>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</si>
  <si>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</si>
  <si>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</si>
  <si>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</si>
  <si>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</si>
  <si>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</si>
  <si>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</si>
  <si>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</si>
  <si>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</si>
  <si>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</si>
  <si>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</si>
  <si>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</si>
  <si>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</si>
  <si>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</si>
  <si>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</si>
  <si>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</si>
  <si>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</si>
  <si>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</si>
  <si>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</si>
  <si>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</si>
  <si>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</si>
  <si>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</si>
  <si>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</si>
  <si>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</si>
  <si>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</si>
  <si>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</si>
  <si>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</si>
  <si>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</si>
  <si>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</si>
  <si>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</si>
  <si>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</si>
  <si>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</si>
  <si>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</si>
  <si>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</si>
  <si>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</si>
  <si>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</si>
  <si>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</si>
  <si>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</si>
  <si>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</si>
  <si>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</si>
  <si>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</si>
  <si>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</si>
  <si>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</si>
  <si>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</si>
  <si>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</si>
  <si>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</si>
  <si>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</si>
  <si>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</si>
  <si>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</si>
  <si>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</si>
  <si>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</si>
  <si>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</si>
  <si>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</si>
  <si>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</si>
  <si>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</si>
  <si>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</si>
  <si>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</si>
  <si>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</si>
  <si>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</si>
  <si>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</si>
  <si>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</si>
  <si>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</si>
  <si>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</si>
  <si>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</si>
  <si>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</si>
  <si>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</si>
  <si>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</si>
  <si>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</si>
  <si>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</si>
  <si>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</si>
  <si>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</si>
  <si>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</si>
  <si>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</si>
  <si>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</si>
  <si>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</si>
  <si>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</si>
  <si>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</si>
  <si>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</si>
  <si>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</si>
  <si>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</si>
  <si>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</si>
  <si>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</si>
  <si>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</si>
  <si>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</si>
  <si>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</si>
  <si>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</si>
  <si>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</si>
  <si>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</si>
  <si>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</si>
  <si>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</si>
  <si>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</si>
  <si>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</si>
  <si>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</si>
  <si>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</si>
  <si>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</si>
  <si>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</si>
  <si>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</si>
  <si>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</si>
  <si>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</si>
  <si>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</si>
  <si>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</si>
  <si>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</si>
  <si>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</si>
  <si>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</si>
  <si>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</si>
  <si>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</si>
  <si>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</si>
  <si>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</si>
  <si>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</si>
  <si>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</si>
  <si>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</si>
  <si>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</si>
  <si>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</si>
  <si>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</si>
  <si>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</si>
  <si>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</si>
  <si>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</si>
  <si>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</si>
  <si>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</si>
  <si>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</si>
  <si>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</si>
  <si>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</si>
  <si>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</si>
  <si>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</si>
  <si>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</si>
  <si>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</si>
  <si>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</si>
  <si>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</si>
  <si>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</si>
  <si>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</si>
  <si>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</si>
  <si>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</si>
  <si>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</si>
  <si>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</si>
  <si>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</si>
  <si>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</si>
  <si>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</si>
  <si>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</si>
  <si>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</si>
  <si>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</si>
  <si>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</si>
  <si>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</si>
  <si>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</si>
  <si>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</si>
  <si>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</si>
  <si>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</si>
  <si>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</si>
  <si>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</si>
  <si>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</si>
  <si>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</si>
  <si>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</si>
  <si>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</si>
  <si>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</si>
  <si>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</si>
  <si>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</si>
  <si>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</si>
  <si>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</si>
  <si>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</si>
  <si>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</si>
  <si>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</si>
  <si>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</si>
  <si>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</si>
  <si>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</si>
  <si>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</si>
  <si>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</si>
  <si>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</si>
  <si>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</si>
  <si>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</si>
  <si>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</si>
  <si>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</si>
  <si>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</si>
  <si>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</si>
  <si>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</si>
  <si>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</si>
  <si>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</si>
  <si>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</si>
  <si>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</si>
  <si>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</si>
  <si>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</si>
  <si>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</si>
  <si>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</si>
  <si>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</si>
  <si>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</si>
  <si>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</si>
  <si>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</si>
  <si>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</si>
  <si>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</si>
  <si>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</si>
  <si>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</si>
  <si>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</si>
  <si>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</si>
  <si>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</si>
  <si>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</si>
  <si>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</si>
  <si>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</si>
  <si>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</si>
  <si>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</si>
  <si>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</si>
  <si>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</si>
  <si>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</si>
  <si>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</si>
  <si>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</si>
  <si>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</si>
  <si>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</si>
  <si>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</si>
  <si>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</si>
  <si>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</si>
  <si>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</si>
  <si>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</si>
  <si>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</si>
  <si>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</si>
  <si>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</si>
  <si>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</si>
  <si>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</si>
  <si>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</si>
  <si>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</si>
  <si>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</si>
  <si>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</si>
  <si>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</si>
  <si>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</si>
  <si>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</si>
  <si>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</si>
  <si>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</si>
  <si>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</si>
  <si>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</si>
  <si>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</si>
  <si>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</si>
  <si>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</si>
  <si>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</si>
  <si>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</si>
  <si>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</si>
  <si>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</si>
  <si>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</si>
  <si>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</si>
  <si>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</si>
  <si>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</si>
  <si>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</si>
  <si>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</si>
  <si>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</si>
  <si>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</si>
  <si>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</si>
  <si>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</si>
  <si>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</si>
  <si>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</si>
  <si>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</si>
  <si>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</si>
  <si>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</si>
  <si>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</si>
  <si>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</si>
  <si>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</si>
  <si>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</si>
  <si>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549300B1UZTBDU27UJ88</t>
  </si>
  <si>
    <t>HEBAFAST</t>
  </si>
  <si>
    <t>DYZUXR</t>
  </si>
  <si>
    <t>HEBAFAST 260911</t>
  </si>
  <si>
    <t>SE0030587002</t>
  </si>
  <si>
    <t>HEBA/ZERO CP 20270316</t>
  </si>
  <si>
    <t>HEBAFAST_260911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</si>
</sst>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60">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
      <patternFill patternType="solid">
        <fgColor rgb="FFFFFFCC"/>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5">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36" fillId="59" borderId="1" xfId="0" applyFont="1" applyFill="1" applyBorder="1"/>
    <xf numFmtId="164" fontId="1" fillId="59" borderId="1" xfId="38" applyNumberFormat="1" applyFill="1" applyBorder="1"/>
    <xf numFmtId="49" fontId="1" fillId="59" borderId="1" xfId="0" applyNumberFormat="1" applyFont="1" applyFill="1" applyBorder="1" applyAlignment="1">
      <alignment horizontal="left"/>
    </xf>
    <xf numFmtId="0" fontId="1" fillId="0" borderId="1" xfId="0" applyFont="1" applyBorder="1"/>
    <xf numFmtId="3" fontId="36" fillId="59" borderId="1" xfId="0" applyNumberFormat="1" applyFont="1" applyFill="1" applyBorder="1"/>
    <xf numFmtId="0" fontId="1" fillId="59" borderId="1" xfId="0" applyFont="1" applyFill="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FFFFCC"/>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12" t="s">
        <v>363</v>
      </c>
      <c r="AB5" s="313"/>
      <c r="AC5" s="312" t="s">
        <v>364</v>
      </c>
      <c r="AD5" s="313"/>
      <c r="AE5" s="312" t="s">
        <v>365</v>
      </c>
      <c r="AF5" s="313"/>
      <c r="AG5" s="312" t="s">
        <v>366</v>
      </c>
      <c r="AH5" s="313"/>
      <c r="AI5" s="312" t="s">
        <v>367</v>
      </c>
      <c r="AJ5" s="313"/>
      <c r="AK5" s="312" t="s">
        <v>368</v>
      </c>
      <c r="AL5" s="313"/>
      <c r="AM5" s="312" t="s">
        <v>369</v>
      </c>
      <c r="AN5" s="313"/>
      <c r="AO5" s="312" t="s">
        <v>370</v>
      </c>
      <c r="AP5" s="313"/>
      <c r="AQ5" s="312" t="s">
        <v>371</v>
      </c>
      <c r="AR5" s="313"/>
      <c r="AS5" s="312" t="s">
        <v>372</v>
      </c>
      <c r="AT5" s="313"/>
      <c r="AU5" s="312" t="s">
        <v>373</v>
      </c>
      <c r="AV5" s="313"/>
      <c r="AW5" s="312" t="s">
        <v>374</v>
      </c>
      <c r="AX5" s="313"/>
      <c r="AY5" s="312" t="s">
        <v>375</v>
      </c>
      <c r="AZ5" s="313"/>
      <c r="BA5" s="312" t="s">
        <v>376</v>
      </c>
      <c r="BB5" s="313"/>
      <c r="BC5" s="312" t="s">
        <v>377</v>
      </c>
      <c r="BD5" s="313"/>
      <c r="BE5" s="312" t="s">
        <v>378</v>
      </c>
      <c r="BF5" s="313"/>
      <c r="BG5" s="312" t="s">
        <v>379</v>
      </c>
      <c r="BH5" s="313"/>
      <c r="BI5" s="312" t="s">
        <v>380</v>
      </c>
      <c r="BJ5" s="313"/>
      <c r="BK5" s="312" t="s">
        <v>381</v>
      </c>
      <c r="BL5" s="313"/>
      <c r="BM5" s="312" t="s">
        <v>382</v>
      </c>
      <c r="BN5" s="313"/>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6" t="s">
        <v>2305</v>
      </c>
      <c r="B5" s="316"/>
      <c r="C5" s="316"/>
      <c r="D5" s="61"/>
      <c r="E5" s="61"/>
      <c r="F5" s="61"/>
      <c r="G5" s="61"/>
      <c r="H5" s="61"/>
      <c r="I5" s="61"/>
      <c r="J5" s="61"/>
      <c r="K5" s="177"/>
      <c r="L5" s="177"/>
      <c r="M5" s="177"/>
      <c r="N5" s="177"/>
      <c r="O5" s="177"/>
      <c r="P5" s="177"/>
      <c r="Q5" s="177"/>
      <c r="R5" s="177"/>
      <c r="S5" s="177"/>
      <c r="T5" s="177"/>
      <c r="V5" s="314" t="s">
        <v>901</v>
      </c>
      <c r="W5" s="315"/>
      <c r="X5" s="315"/>
      <c r="Y5" s="315"/>
      <c r="Z5" s="315"/>
      <c r="AA5" s="314" t="s">
        <v>953</v>
      </c>
      <c r="AB5" s="315"/>
      <c r="AC5" s="315"/>
      <c r="AD5" s="315"/>
      <c r="AE5" s="315"/>
      <c r="AF5" s="314" t="s">
        <v>954</v>
      </c>
      <c r="AG5" s="315"/>
      <c r="AH5" s="315"/>
      <c r="AI5" s="315"/>
      <c r="AJ5" s="315"/>
      <c r="AK5" s="314" t="s">
        <v>955</v>
      </c>
      <c r="AL5" s="315"/>
      <c r="AM5" s="315"/>
      <c r="AN5" s="315"/>
      <c r="AO5" s="315"/>
      <c r="AP5" s="314" t="s">
        <v>956</v>
      </c>
      <c r="AQ5" s="315"/>
      <c r="AR5" s="315"/>
      <c r="AS5" s="315"/>
      <c r="AT5" s="315"/>
      <c r="AU5" s="314" t="s">
        <v>957</v>
      </c>
      <c r="AV5" s="315"/>
      <c r="AW5" s="315"/>
      <c r="AX5" s="315"/>
      <c r="AY5" s="315"/>
      <c r="AZ5" s="314" t="s">
        <v>958</v>
      </c>
      <c r="BA5" s="315"/>
      <c r="BB5" s="315"/>
      <c r="BC5" s="315"/>
      <c r="BD5" s="315"/>
      <c r="BE5" s="314" t="s">
        <v>959</v>
      </c>
      <c r="BF5" s="315"/>
      <c r="BG5" s="315"/>
      <c r="BH5" s="315"/>
      <c r="BI5" s="315"/>
      <c r="BJ5" s="314" t="s">
        <v>960</v>
      </c>
      <c r="BK5" s="315"/>
      <c r="BL5" s="315"/>
      <c r="BM5" s="315"/>
      <c r="BN5" s="315"/>
      <c r="BO5" s="314" t="s">
        <v>961</v>
      </c>
      <c r="BP5" s="315"/>
      <c r="BQ5" s="315"/>
      <c r="BR5" s="315"/>
      <c r="BS5" s="315"/>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topLeftCell="D1" workbookViewId="0">
      <selection activeCell="P7" sqref="P7"/>
    </sheetView>
  </sheetViews>
  <sheetFormatPr defaultColWidth="9.42578125" defaultRowHeight="12.75"/>
  <cols>
    <col min="1" max="1" width="18.42578125" style="47" customWidth="1"/>
    <col min="2" max="2" width="34" style="47" customWidth="1"/>
    <col min="3" max="3" width="34.5703125" style="47" customWidth="1"/>
    <col min="4" max="4" width="30.5703125" style="47" customWidth="1"/>
    <col min="5" max="5" width="25.85546875" style="47" customWidth="1"/>
    <col min="6" max="6" width="22.42578125" style="47" bestFit="1" customWidth="1"/>
    <col min="7" max="7" width="17.42578125" style="47" customWidth="1"/>
    <col min="8" max="8" width="24.5703125" style="47" customWidth="1"/>
    <col min="9" max="9" width="15.5703125" style="47" customWidth="1"/>
    <col min="10" max="10" width="15.42578125" style="47" customWidth="1"/>
    <col min="11" max="11" width="21.42578125" style="47" customWidth="1"/>
    <col min="12" max="12" width="15.7109375" style="47" customWidth="1"/>
    <col min="13" max="13" width="22.5703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t="s">
        <v>2306</v>
      </c>
      <c r="B2" s="238" t="s">
        <v>2478</v>
      </c>
      <c r="C2" s="55" t="s">
        <v>2975</v>
      </c>
      <c r="D2" s="306" t="s">
        <v>394</v>
      </c>
      <c r="E2" s="56" t="s">
        <v>34</v>
      </c>
      <c r="F2" s="55" t="s">
        <v>276</v>
      </c>
      <c r="G2" s="307">
        <v>46280</v>
      </c>
      <c r="H2" s="55" t="s">
        <v>7775</v>
      </c>
      <c r="I2" s="55" t="str">
        <f>IF(C2="-","",VLOOKUP(C2,CouponBondIssuersTable,2,0))</f>
        <v>HEBA</v>
      </c>
      <c r="J2" s="55" t="str">
        <f>IF(D2="-","",IFERROR(VLOOKUP(D2,CouponLeadManagersTable,2,0),""))</f>
        <v>SEB</v>
      </c>
      <c r="K2" s="55" t="str">
        <f>IF(D2="-","",IFERROR(VLOOKUP(D2,CouponLeadManagersTable,3,0),""))</f>
        <v>ST</v>
      </c>
      <c r="L2" s="55" t="s">
        <v>2285</v>
      </c>
      <c r="M2" s="55" t="s">
        <v>2731</v>
      </c>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308" t="s">
        <v>7778</v>
      </c>
      <c r="B7" s="70" t="s">
        <v>7776</v>
      </c>
      <c r="C7" s="55"/>
      <c r="D7" s="311" t="s">
        <v>7779</v>
      </c>
      <c r="E7" s="311" t="s">
        <v>7780</v>
      </c>
      <c r="F7" s="309" t="s">
        <v>7777</v>
      </c>
      <c r="G7" s="56">
        <v>1000000</v>
      </c>
      <c r="H7" s="55" t="s">
        <v>34</v>
      </c>
      <c r="I7" s="310">
        <v>50000000</v>
      </c>
      <c r="J7" s="56"/>
      <c r="K7" s="56" t="s">
        <v>4273</v>
      </c>
      <c r="L7" s="4">
        <f>G2</f>
        <v>46280</v>
      </c>
      <c r="M7" s="4">
        <f>IF(L7&lt;&gt;"",L7,"")</f>
        <v>46280</v>
      </c>
      <c r="N7" s="307">
        <v>46462</v>
      </c>
      <c r="O7" s="4">
        <f>N7</f>
        <v>46462</v>
      </c>
      <c r="P7" s="72" t="s">
        <v>7781</v>
      </c>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N22:N23 M24:M106 M7:M21" xr:uid="{00000000-0002-0000-0300-000000000000}">
      <formula1>1</formula1>
    </dataValidation>
    <dataValidation type="date" operator="greaterThan" allowBlank="1" showInputMessage="1" showErrorMessage="1" errorTitle="Issue Date" error="Please enter a valid date." sqref="M22:M23 L24:L106 L7:L21" xr:uid="{00000000-0002-0000-0300-000001000000}">
      <formula1>1</formula1>
    </dataValidation>
    <dataValidation type="date" operator="greaterThan" allowBlank="1" showInputMessage="1" showErrorMessage="1" errorTitle="Last trading date" error="Please enter a date grater than then listing date." sqref="P22:P23 O24:O106 O7:O21" xr:uid="{00000000-0002-0000-0300-000002000000}">
      <formula1>$G$2</formula1>
    </dataValidation>
    <dataValidation type="date" operator="greaterThan" allowBlank="1" showInputMessage="1" showErrorMessage="1" errorTitle="Reimbursement date" error="Please enter a date grater than then listing date." sqref="O22:O23 N24:N106 N7:N21"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7">
        <v>40858</v>
      </c>
      <c r="C1" s="318"/>
      <c r="D1" s="319"/>
      <c r="F1" t="s">
        <v>256</v>
      </c>
    </row>
    <row r="2" spans="1:21">
      <c r="A2" s="8" t="s">
        <v>257</v>
      </c>
      <c r="B2" s="320" t="s">
        <v>278</v>
      </c>
      <c r="C2" s="321"/>
      <c r="D2" s="322"/>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23" t="s">
        <v>2326</v>
      </c>
      <c r="C1" s="323"/>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4" t="s">
        <v>777</v>
      </c>
      <c r="B4" s="324"/>
      <c r="C4" s="324"/>
      <c r="D4" s="324"/>
      <c r="E4" s="324"/>
      <c r="F4" s="324"/>
      <c r="G4" s="324"/>
      <c r="H4" s="324"/>
      <c r="I4" s="324"/>
      <c r="J4" s="324"/>
      <c r="K4" s="324"/>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4" t="s">
        <v>901</v>
      </c>
      <c r="T5" s="315"/>
      <c r="U5" s="315"/>
      <c r="V5" s="315"/>
      <c r="W5" s="315"/>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Ignas Peldžius</cp:lastModifiedBy>
  <cp:lastPrinted>2022-05-31T10:22:03Z</cp:lastPrinted>
  <dcterms:created xsi:type="dcterms:W3CDTF">2010-06-11T13:43:43Z</dcterms:created>
  <dcterms:modified xsi:type="dcterms:W3CDTF">2026-09-14T12:14:48Z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