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codeName="ThisWorkbook" defaultThemeVersion="124226"/>
  <mc:AlternateContent xmlns:mc="http://schemas.openxmlformats.org/markup-compatibility/2006">
    <mc:Choice Requires="x15">
      <x15ac:absPath xmlns:x15ac="http://schemas.microsoft.com/office/spreadsheetml/2010/11/ac" url="https://nasdaqeur-my.sharepoint.com/personal/ievjuc_nasdaq_com/Documents/Documents/Batching/"/>
    </mc:Choice>
  </mc:AlternateContent>
  <xr:revisionPtr revIDLastSave="10" documentId="8_{6FF80E0F-3C02-4FD8-8C6F-D71C808CF79E}" xr6:coauthVersionLast="47" xr6:coauthVersionMax="47" xr10:uidLastSave="{A44E921E-77D3-475E-A8C2-E1E467A8DC73}"/>
  <bookViews>
    <workbookView xWindow="29790" yWindow="7170" windowWidth="26490" windowHeight="8310" tabRatio="700" activeTab="2" xr2:uid="{00000000-000D-0000-FFFF-FFFF00000000}"/>
  </bookViews>
  <sheets>
    <sheet name="Structured Bonds" sheetId="6" r:id="rId1"/>
    <sheet name="Warrants and Certificates" sheetId="1" r:id="rId2"/>
    <sheet name="Bonds" sheetId="7" r:id="rId3"/>
    <sheet name="Commercial Papers" sheetId="28" r:id="rId4"/>
    <sheet name="Option rights" sheetId="20" r:id="rId5"/>
    <sheet name="ETFs" sheetId="12" r:id="rId6"/>
    <sheet name="Instructions-Examples" sheetId="8" r:id="rId7"/>
    <sheet name="Sheet2" sheetId="33" state="hidden" r:id="rId8"/>
    <sheet name="Notes" sheetId="11" r:id="rId9"/>
    <sheet name="ETF Reference Data" sheetId="13" r:id="rId10"/>
    <sheet name="ETN_ETC" sheetId="31" r:id="rId11"/>
    <sheet name="Danish Funds" sheetId="23" r:id="rId12"/>
    <sheet name="Tick Size Tables" sheetId="26" r:id="rId13"/>
    <sheet name="Sheet1" sheetId="32" state="hidden" r:id="rId14"/>
    <sheet name="Commodity underlyings" sheetId="25" state="hidden" r:id="rId15"/>
    <sheet name="WC_Underlyings" sheetId="14" state="hidden" r:id="rId16"/>
    <sheet name="Warrants and Certificates Notes" sheetId="16" state="hidden" r:id="rId17"/>
    <sheet name="LookupValues" sheetId="10" state="hidden" r:id="rId18"/>
    <sheet name="MarketSegmentMapping" sheetId="30" state="hidden" r:id="rId19"/>
    <sheet name="Danish Funds LookupValues" sheetId="24" state="hidden" r:id="rId20"/>
  </sheets>
  <externalReferences>
    <externalReference r:id="rId21"/>
  </externalReferences>
  <definedNames>
    <definedName name="_xlnm._FilterDatabase" localSheetId="9" hidden="1">'ETF Reference Data'!$E$1:$E$29</definedName>
    <definedName name="_xlnm._FilterDatabase" localSheetId="17" hidden="1">LookupValues!#REF!</definedName>
    <definedName name="_xlnm._FilterDatabase" localSheetId="18" hidden="1">MarketSegmentMapping!$A$1:$AD$67</definedName>
    <definedName name="_Hlk181797336" localSheetId="19">'Danish Funds LookupValues'!$B$110</definedName>
    <definedName name="Amortization">LookupValues!$BE$2:$BE$6</definedName>
    <definedName name="Bond_Seniority">LookupValues!$BC$2:$BC$5</definedName>
    <definedName name="Bond_Type">LookupValues!$AY$2:$AY$7</definedName>
    <definedName name="BondAssetClasses">LookupValues!$AZ$2:$AZ$7</definedName>
    <definedName name="BondIssuers">LookupValues!$AE$2:$AE$51</definedName>
    <definedName name="BondIssuerTable">LookupValues!$AE$2:$AF$51</definedName>
    <definedName name="BondIssuingAgent">LookupValues!$AG$2:$AG$34</definedName>
    <definedName name="BondIssuingAgentsTable">LookupValues!$AG$2:$AI$34</definedName>
    <definedName name="BondMTNStandalone">LookupValues!$AJ$2:$AJ$3</definedName>
    <definedName name="BondSegment">LookupValues!$AD$2:$AD$16</definedName>
    <definedName name="BondsMinimumTradingSize">Bonds!$G$4:$G$5</definedName>
    <definedName name="CallPut">LookupValues!$N$2:$N$3</definedName>
    <definedName name="ClearingSystem">LookupValues!$BA$2:$BA$12</definedName>
    <definedName name="CommercialPapersSegment">LookupValues!$AQ$2:$AQ$3</definedName>
    <definedName name="Commodities">'ETF Reference Data'!$K$1</definedName>
    <definedName name="Commodities_Column">'ETF Reference Data'!$K:$K</definedName>
    <definedName name="Country" localSheetId="11">'Danish Funds LookupValues'!$B$1:$B$2</definedName>
    <definedName name="Country">'Danish Funds LookupValues'!$B$1:$B$2</definedName>
    <definedName name="CouponBondIssuers">LookupValues!$AK$2:$AK$708</definedName>
    <definedName name="CouponBondIssuersTable">LookupValues!$AK$2:$AL$709</definedName>
    <definedName name="CouponBondProgram">LookupValues!$AT$2:$AT$5</definedName>
    <definedName name="CouponBondSegment">LookupValues!$AP$2:$AP$20</definedName>
    <definedName name="CouponLeadManagers">LookupValues!$AM$2:$AM$47</definedName>
    <definedName name="CouponLeadManagersTable">LookupValues!$AM$2:$AO$48</definedName>
    <definedName name="CouponsPerYear">LookupValues!$AU$2:$AU$7</definedName>
    <definedName name="CouponType">LookupValues!$AR$2:$AR$6</definedName>
    <definedName name="Currency">'ETF Reference Data'!$M$1</definedName>
    <definedName name="Currency_Column">'ETF Reference Data'!$M:$M</definedName>
    <definedName name="DayAdjustmentMethod">LookupValues!$AW$2:$AW$5</definedName>
    <definedName name="DayCountMethod">LookupValues!$AV$2:$AV$6</definedName>
    <definedName name="DayCountMethod2">LookupValues!$AV$2:$AV$7</definedName>
    <definedName name="DanishMMF">'Danish Funds LookupValues'!$B$212:$B$225</definedName>
    <definedName name="Direction">LookupValues!$O$2:$O$3</definedName>
    <definedName name="Direction_Lookup">LookupValues!$B$2:$D$18</definedName>
    <definedName name="Equity">'ETF Reference Data'!$G$1</definedName>
    <definedName name="Equity_Column">'ETF Reference Data'!$G:$G</definedName>
    <definedName name="Equity_warrants" localSheetId="4">'Option rights'!$A$2</definedName>
    <definedName name="ETF_Actively_Managed_Fund">'ETF Reference Data'!$C$2:$C$3</definedName>
    <definedName name="ETF_Asset_Class">'ETF Reference Data'!$E$2:$E$7</definedName>
    <definedName name="ETF_Leverage">'ETF Reference Data'!$U$2:$U$4</definedName>
    <definedName name="ETF_Replication_Method">'ETF Reference Data'!$B$2:$B$3</definedName>
    <definedName name="ETF_Size_Sector">'ETF Reference Data'!$S$2:$S$24</definedName>
    <definedName name="ETF_Style">'ETF Reference Data'!$W$2:$W$6</definedName>
    <definedName name="ETF_UCITSIII">'ETF Reference Data'!$A$2:$A$3</definedName>
    <definedName name="EUSIPA_Code">LookupValues!$Y$2:$Y$36</definedName>
    <definedName name="EUSIPA_Name">LookupValues!$Z$2:$Z$36</definedName>
    <definedName name="EUSIPA_Table">LookupValues!$Y$2:$Z$36</definedName>
    <definedName name="ExcersizeTypes">LookupValues!$L$2:$L$3</definedName>
    <definedName name="Extended_Trading_Market_segment">LookupValues!$AB$2:$AB$65</definedName>
    <definedName name="Extended_Trading_Market_segment_Table">LookupValues!$AB$1:$AC$65</definedName>
    <definedName name="FixedIncome">'ETF Reference Data'!$I$1</definedName>
    <definedName name="FixedIncome_Column">'ETF Reference Data'!$I:$I</definedName>
    <definedName name="FNDK">#REF!</definedName>
    <definedName name="FNFI">#REF!</definedName>
    <definedName name="FNSE">#REF!</definedName>
    <definedName name="Foreningensnavn">'Danish Funds LookupValues'!$B$59:$B$113</definedName>
    <definedName name="FundDomicile">'Danish Funds LookupValues'!$B$50:$B$51</definedName>
    <definedName name="Yes">'Danish Funds LookupValues'!$B$212:$B$223</definedName>
    <definedName name="Income_Treatment">'ETF Reference Data'!$D$2:$D$4</definedName>
    <definedName name="IndexICE">LookupValues!$BF$2:$BF$3</definedName>
    <definedName name="InstrumentCurrency">'Danish Funds LookupValues'!$B$9:$B$12</definedName>
    <definedName name="InstrumentCurrencies">LookupValues!$P$2:$P$25</definedName>
    <definedName name="Instruments">'Warrants and Certificates'!$A$6:$BS$406</definedName>
    <definedName name="InstrumentsCommercialPapers">'Commercial Papers'!$A$6:$P$106</definedName>
    <definedName name="InstrumentsCouponBond" comment="This is the data region for the instruments for the coupon template">Bonds!$A$6:$AA$106</definedName>
    <definedName name="InstrumentsDanishFunds">'Danish Funds'!$A$6:$U$37</definedName>
    <definedName name="InstrumentsETF">ETFs!$A$7:$AA$107</definedName>
    <definedName name="InstrumentsETN_ETC">ETN_ETC!$A$7:$X$107</definedName>
    <definedName name="InstrumentsOptionRights">'Option rights'!$A$6:$N$7</definedName>
    <definedName name="InstrumentsStructuredBond" comment="Data Region for Structured Bond Instruments">'Structured Bonds'!$A$6:$BN$106</definedName>
    <definedName name="InstrumentSubType">LookupValues!$B$2:$B$12</definedName>
    <definedName name="InstrumentSubType_ETN_ETC">LookupValues!$E$2:$E$3</definedName>
    <definedName name="Issuer" localSheetId="16">'Warrants and Certificates Notes'!$A$1:$K$2</definedName>
    <definedName name="Issuer">'Warrants and Certificates'!$A$1:$R$2</definedName>
    <definedName name="IssuerCommercialPapers">'Commercial Papers'!$A$1:$L$2</definedName>
    <definedName name="IssuerCouponBond" comment="This is the region for the Issuer Data for the Coupon Template">Bonds!$A$1:$M$2</definedName>
    <definedName name="IssuerDanishFunds">'Danish Funds'!$A$1:$F$2</definedName>
    <definedName name="IssuerETF">ETFs!$A$1:$H$2</definedName>
    <definedName name="IssuerOptionRights">'Option rights'!$A$1:$G$2</definedName>
    <definedName name="IssuersETN_ETC">ETN_ETC!$A$1:$I$2</definedName>
    <definedName name="IssuerStructuredBond" comment="This is the data region for top line of the structured bond template">'Structured Bonds'!$A$1:$P$2</definedName>
    <definedName name="ListPopID">'Danish Funds LookupValues'!#REF!</definedName>
    <definedName name="Market_Maker">LookupValues!$S$2:$S$28</definedName>
    <definedName name="Market_Maker_Table">LookupValues!$S$2:$T$28</definedName>
    <definedName name="MarketmakerDanishFunds">'Danish Funds LookupValues'!$B$116:$B$135</definedName>
    <definedName name="MarketSegmentDropdown">OFFSET(MarketSegmentOptionList,0,0,MarketSegmentOptionListLength)</definedName>
    <definedName name="MarketSegmentMappings">MarketSegmentMapping!$A$1:$AB$66</definedName>
    <definedName name="MarketSegmentOptionList">MarketSegmentMapping!$AB$2:$AB$67</definedName>
    <definedName name="MarketSegmentOptionListLength">MarketSegmentMapping!$AC$2</definedName>
    <definedName name="MixedAssetClass">'ETF Reference Data'!$Q$1</definedName>
    <definedName name="MixedAssetClass_Column">'ETF Reference Data'!$Q:$Q</definedName>
    <definedName name="MMF">'[1]Danish Funds LookupValues'!$B$233:$B$246</definedName>
    <definedName name="MMF_nMMF">'Danish Funds LookupValues'!$B$210:$B$211</definedName>
    <definedName name="No">'Danish Funds LookupValues'!$C$210:$C$221</definedName>
    <definedName name="_xlnm.Print_Area" localSheetId="2">Bonds!$A$1:$AA$106</definedName>
    <definedName name="_xlnm.Print_Area" localSheetId="5">ETFs!$A$1:$Y$107</definedName>
    <definedName name="ReferenceRate">LookupValues!$AS$2:$AS$18</definedName>
    <definedName name="SelectedExchange">'Warrants and Certificates'!$B$2</definedName>
    <definedName name="SelectedExtended">'Warrants and Certificates'!$P$2</definedName>
    <definedName name="SelectedSubtype">'Warrants and Certificates'!$A$2</definedName>
    <definedName name="SettlementTypes">LookupValues!$K$2:$K$3</definedName>
    <definedName name="StarCAM_ETFIssuers">LookupValues!$U$2:$U$18</definedName>
    <definedName name="StarCAM_ETFIssuers_Table">LookupValues!$U$2:$V$18</definedName>
    <definedName name="StarCAM_ETN_ETC_Issuers">LookupValues!$W$2:$W$16</definedName>
    <definedName name="StarCAM_ETN_ETC_Issuers_Table">LookupValues!$W$2:$X$16</definedName>
    <definedName name="StarCAM_Exchanges">LookupValues!$F$2:$F$9</definedName>
    <definedName name="StarCam_Exchanges_Warrant">LookupValues!$H$2:$H$4</definedName>
    <definedName name="StarCAM_Issuers">LookupValues!$I$2:$I$632</definedName>
    <definedName name="StarCAM_Issuers_Table">LookupValues!$I$2:$J$632</definedName>
    <definedName name="Sustainable_Bond_Group_ID">LookupValues!$BD$2:$BD$9</definedName>
    <definedName name="Tick_size_Table">LookupValues!$AA$2:$AA$8</definedName>
    <definedName name="TradingCurrencies">LookupValues!$M$2:$M$25</definedName>
    <definedName name="Underlying_Instrument_Type" comment="Underlyings for the Warrant/Cert dropdown">#REF!</definedName>
    <definedName name="UnderlyingCompositionDanish">'Danish Funds LookupValues'!$B$207:$B$209</definedName>
    <definedName name="Version" comment="This is the version of the current template and should be updated every time a new file is sent to be published.">LookupValues!$A$2</definedName>
    <definedName name="Volatility">'ETF Reference Data'!$O$1</definedName>
    <definedName name="Volatility_Column">'ETF Reference Data'!$O:$O</definedName>
    <definedName name="WC_">WC_Underlyings!$A$1</definedName>
    <definedName name="WC__Column">WC_Underlyings!$A:$A</definedName>
    <definedName name="WC_Asset_Classes">WC_Underlyings!$D$2:$D$8</definedName>
    <definedName name="WC_Commodities">WC_Underlyings!$F$1</definedName>
    <definedName name="WC_Commodities_Column">WC_Underlyings!$F:$F</definedName>
    <definedName name="WC_Credit">WC_Underlyings!$H$1</definedName>
    <definedName name="WC_Credit_Column">WC_Underlyings!$H:$H</definedName>
    <definedName name="WC_Currency">WC_Underlyings!$J$1</definedName>
    <definedName name="WC_Currency_Column">WC_Underlyings!$J:$J</definedName>
    <definedName name="WC_Emission_Allowances">WC_Underlyings!$I$1</definedName>
    <definedName name="WC_Emission_Allowances_Column">WC_Underlyings!$I:$I</definedName>
    <definedName name="WC_Equity">WC_Underlyings!$G$1</definedName>
    <definedName name="WC_Equity_Column">WC_Underlyings!$G:$G</definedName>
    <definedName name="WC_Interest_rate">WC_Underlyings!$K$1</definedName>
    <definedName name="WC_Interest_Rate_Column">WC_Underlyings!$K:$K</definedName>
    <definedName name="WC_ISIN_Lookup">WC_Underlyings!$A:$B</definedName>
    <definedName name="XHEL_Issuers" localSheetId="4">LookupValues!$I$2:$J$632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7" i="1" l="1"/>
  <c r="O3" i="10"/>
  <c r="O2" i="10"/>
  <c r="L2" i="6" l="1"/>
  <c r="K2" i="6"/>
  <c r="J2" i="6"/>
  <c r="N7" i="20" l="1"/>
  <c r="X7" i="1"/>
  <c r="X8" i="1"/>
  <c r="U56" i="30" l="1"/>
  <c r="V56" i="30"/>
  <c r="W56" i="30"/>
  <c r="U57" i="30"/>
  <c r="V57" i="30"/>
  <c r="W57" i="30"/>
  <c r="U58" i="30"/>
  <c r="V58" i="30"/>
  <c r="W58" i="30"/>
  <c r="U59" i="30"/>
  <c r="V59" i="30"/>
  <c r="W59" i="30"/>
  <c r="U60" i="30"/>
  <c r="V60" i="30"/>
  <c r="W60" i="30"/>
  <c r="U61" i="30"/>
  <c r="V61" i="30"/>
  <c r="W61" i="30"/>
  <c r="U62" i="30"/>
  <c r="V62" i="30"/>
  <c r="W62" i="30"/>
  <c r="U63" i="30"/>
  <c r="V63" i="30"/>
  <c r="W63" i="30"/>
  <c r="U64" i="30"/>
  <c r="V64" i="30"/>
  <c r="W64" i="30"/>
  <c r="U65" i="30"/>
  <c r="V65" i="30"/>
  <c r="W65" i="30"/>
  <c r="U66" i="30"/>
  <c r="V66" i="30"/>
  <c r="W66" i="30"/>
  <c r="U55" i="30"/>
  <c r="V55" i="30"/>
  <c r="W55" i="30"/>
  <c r="U54" i="30"/>
  <c r="V54" i="30"/>
  <c r="W54" i="30"/>
  <c r="U53" i="30"/>
  <c r="V53" i="30"/>
  <c r="W53" i="30"/>
  <c r="U52" i="30"/>
  <c r="V52" i="30"/>
  <c r="W52" i="30"/>
  <c r="U51" i="30"/>
  <c r="V51" i="30"/>
  <c r="W51" i="30"/>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X288" i="1"/>
  <c r="X289" i="1"/>
  <c r="X290" i="1"/>
  <c r="X291" i="1"/>
  <c r="X292" i="1"/>
  <c r="X293" i="1"/>
  <c r="X294" i="1"/>
  <c r="X295" i="1"/>
  <c r="X296" i="1"/>
  <c r="X297" i="1"/>
  <c r="X298" i="1"/>
  <c r="X299" i="1"/>
  <c r="X300" i="1"/>
  <c r="X301" i="1"/>
  <c r="X302" i="1"/>
  <c r="X303" i="1"/>
  <c r="X304" i="1"/>
  <c r="X305" i="1"/>
  <c r="X306" i="1"/>
  <c r="X307" i="1"/>
  <c r="X308" i="1"/>
  <c r="X309" i="1"/>
  <c r="X310" i="1"/>
  <c r="X311" i="1"/>
  <c r="X312" i="1"/>
  <c r="X313" i="1"/>
  <c r="X314" i="1"/>
  <c r="X315" i="1"/>
  <c r="X316" i="1"/>
  <c r="X317" i="1"/>
  <c r="X318" i="1"/>
  <c r="X319" i="1"/>
  <c r="X320" i="1"/>
  <c r="X321" i="1"/>
  <c r="X322" i="1"/>
  <c r="X323" i="1"/>
  <c r="X324" i="1"/>
  <c r="X325" i="1"/>
  <c r="X326" i="1"/>
  <c r="X327" i="1"/>
  <c r="X328" i="1"/>
  <c r="X329" i="1"/>
  <c r="X330" i="1"/>
  <c r="X331" i="1"/>
  <c r="X332" i="1"/>
  <c r="X333" i="1"/>
  <c r="X334" i="1"/>
  <c r="X335" i="1"/>
  <c r="X336" i="1"/>
  <c r="X337" i="1"/>
  <c r="X338" i="1"/>
  <c r="X339" i="1"/>
  <c r="X340" i="1"/>
  <c r="X341" i="1"/>
  <c r="X342" i="1"/>
  <c r="X343" i="1"/>
  <c r="X344" i="1"/>
  <c r="X345" i="1"/>
  <c r="X346" i="1"/>
  <c r="X347" i="1"/>
  <c r="X348" i="1"/>
  <c r="X349" i="1"/>
  <c r="X350" i="1"/>
  <c r="X351" i="1"/>
  <c r="X352" i="1"/>
  <c r="X353" i="1"/>
  <c r="X354" i="1"/>
  <c r="X355" i="1"/>
  <c r="X356" i="1"/>
  <c r="X357" i="1"/>
  <c r="X358" i="1"/>
  <c r="X359" i="1"/>
  <c r="X360" i="1"/>
  <c r="X361" i="1"/>
  <c r="X362" i="1"/>
  <c r="X363" i="1"/>
  <c r="X364" i="1"/>
  <c r="X365" i="1"/>
  <c r="X366" i="1"/>
  <c r="X367" i="1"/>
  <c r="X368" i="1"/>
  <c r="X369" i="1"/>
  <c r="X370" i="1"/>
  <c r="X371" i="1"/>
  <c r="X372" i="1"/>
  <c r="X373" i="1"/>
  <c r="X374" i="1"/>
  <c r="X375" i="1"/>
  <c r="X376" i="1"/>
  <c r="X377" i="1"/>
  <c r="X378" i="1"/>
  <c r="X379" i="1"/>
  <c r="X380" i="1"/>
  <c r="X381" i="1"/>
  <c r="X382" i="1"/>
  <c r="X383" i="1"/>
  <c r="X384" i="1"/>
  <c r="X385" i="1"/>
  <c r="X386" i="1"/>
  <c r="X387" i="1"/>
  <c r="X388" i="1"/>
  <c r="X389" i="1"/>
  <c r="X390" i="1"/>
  <c r="X391" i="1"/>
  <c r="X392" i="1"/>
  <c r="X393" i="1"/>
  <c r="X394" i="1"/>
  <c r="X395" i="1"/>
  <c r="X396" i="1"/>
  <c r="X397" i="1"/>
  <c r="X398" i="1"/>
  <c r="X399" i="1"/>
  <c r="X400" i="1"/>
  <c r="X401" i="1"/>
  <c r="X402" i="1"/>
  <c r="X403" i="1"/>
  <c r="X404" i="1"/>
  <c r="X405" i="1"/>
  <c r="X406" i="1"/>
  <c r="H2" i="31"/>
  <c r="I2" i="31"/>
  <c r="AA67" i="30"/>
  <c r="AB67" i="30" s="1"/>
  <c r="U31" i="30"/>
  <c r="V31" i="30"/>
  <c r="W31" i="30"/>
  <c r="U32" i="30"/>
  <c r="V32" i="30"/>
  <c r="W32" i="30"/>
  <c r="U33" i="30"/>
  <c r="V33" i="30"/>
  <c r="W33" i="30"/>
  <c r="U34" i="30"/>
  <c r="V34" i="30"/>
  <c r="W34" i="30"/>
  <c r="U35" i="30"/>
  <c r="V35" i="30"/>
  <c r="W35" i="30"/>
  <c r="U36" i="30"/>
  <c r="V36" i="30"/>
  <c r="W36" i="30"/>
  <c r="U37" i="30"/>
  <c r="V37" i="30"/>
  <c r="W37" i="30"/>
  <c r="U38" i="30"/>
  <c r="V38" i="30"/>
  <c r="W38" i="30"/>
  <c r="U39" i="30"/>
  <c r="V39" i="30"/>
  <c r="W39" i="30"/>
  <c r="U40" i="30"/>
  <c r="V40" i="30"/>
  <c r="W40" i="30"/>
  <c r="U41" i="30"/>
  <c r="V41" i="30"/>
  <c r="W41" i="30"/>
  <c r="U42" i="30"/>
  <c r="V42" i="30"/>
  <c r="W42" i="30"/>
  <c r="U43" i="30"/>
  <c r="V43" i="30"/>
  <c r="W43" i="30"/>
  <c r="U44" i="30"/>
  <c r="V44" i="30"/>
  <c r="W44" i="30"/>
  <c r="U45" i="30"/>
  <c r="V45" i="30"/>
  <c r="W45" i="30"/>
  <c r="U46" i="30"/>
  <c r="V46" i="30"/>
  <c r="W46" i="30"/>
  <c r="U47" i="30"/>
  <c r="V47" i="30"/>
  <c r="W47" i="30"/>
  <c r="U48" i="30"/>
  <c r="V48" i="30"/>
  <c r="W48" i="30"/>
  <c r="U49" i="30"/>
  <c r="V49" i="30"/>
  <c r="W49" i="30"/>
  <c r="U50" i="30"/>
  <c r="V50" i="30"/>
  <c r="W50" i="30"/>
  <c r="U2" i="30"/>
  <c r="V2" i="30"/>
  <c r="W2" i="30"/>
  <c r="U3" i="30"/>
  <c r="V3" i="30"/>
  <c r="W3" i="30"/>
  <c r="U4" i="30"/>
  <c r="V4" i="30"/>
  <c r="W4" i="30"/>
  <c r="U5" i="30"/>
  <c r="V5" i="30"/>
  <c r="W5" i="30"/>
  <c r="U6" i="30"/>
  <c r="V6" i="30"/>
  <c r="W6" i="30"/>
  <c r="U7" i="30"/>
  <c r="V7" i="30"/>
  <c r="W7" i="30"/>
  <c r="U8" i="30"/>
  <c r="V8" i="30"/>
  <c r="W8" i="30"/>
  <c r="U9" i="30"/>
  <c r="V9" i="30"/>
  <c r="W9" i="30"/>
  <c r="U10" i="30"/>
  <c r="V10" i="30"/>
  <c r="W10" i="30"/>
  <c r="U11" i="30"/>
  <c r="V11" i="30"/>
  <c r="W11" i="30"/>
  <c r="U12" i="30"/>
  <c r="V12" i="30"/>
  <c r="W12" i="30"/>
  <c r="U13" i="30"/>
  <c r="V13" i="30"/>
  <c r="W13" i="30"/>
  <c r="U14" i="30"/>
  <c r="V14" i="30"/>
  <c r="W14" i="30"/>
  <c r="U15" i="30"/>
  <c r="V15" i="30"/>
  <c r="W15" i="30"/>
  <c r="U16" i="30"/>
  <c r="V16" i="30"/>
  <c r="W16" i="30"/>
  <c r="U17" i="30"/>
  <c r="V17" i="30"/>
  <c r="W17" i="30"/>
  <c r="U18" i="30"/>
  <c r="V18" i="30"/>
  <c r="W18" i="30"/>
  <c r="U19" i="30"/>
  <c r="V19" i="30"/>
  <c r="W19" i="30"/>
  <c r="U20" i="30"/>
  <c r="V20" i="30"/>
  <c r="W20" i="30"/>
  <c r="U21" i="30"/>
  <c r="V21" i="30"/>
  <c r="W21" i="30"/>
  <c r="U22" i="30"/>
  <c r="V22" i="30"/>
  <c r="W22" i="30"/>
  <c r="U23" i="30"/>
  <c r="V23" i="30"/>
  <c r="W23" i="30"/>
  <c r="U24" i="30"/>
  <c r="V24" i="30"/>
  <c r="W24" i="30"/>
  <c r="U25" i="30"/>
  <c r="V25" i="30"/>
  <c r="W25" i="30"/>
  <c r="U26" i="30"/>
  <c r="V26" i="30"/>
  <c r="W26" i="30"/>
  <c r="U27" i="30"/>
  <c r="V27" i="30"/>
  <c r="W27" i="30"/>
  <c r="U28" i="30"/>
  <c r="V28" i="30"/>
  <c r="W28" i="30"/>
  <c r="U29" i="30"/>
  <c r="V29" i="30"/>
  <c r="W29" i="30"/>
  <c r="U30" i="30"/>
  <c r="V30" i="30"/>
  <c r="W30" i="30"/>
  <c r="M106" i="28"/>
  <c r="M105" i="28"/>
  <c r="M104" i="28"/>
  <c r="M103" i="28"/>
  <c r="M102" i="28"/>
  <c r="M101" i="28"/>
  <c r="M100" i="28"/>
  <c r="M99" i="28"/>
  <c r="M98" i="28"/>
  <c r="M97" i="28"/>
  <c r="M96" i="28"/>
  <c r="M95" i="28"/>
  <c r="M94" i="28"/>
  <c r="M93" i="28"/>
  <c r="M92" i="28"/>
  <c r="M91" i="28"/>
  <c r="M90" i="28"/>
  <c r="M89" i="28"/>
  <c r="M88" i="28"/>
  <c r="M87" i="28"/>
  <c r="M86" i="28"/>
  <c r="M85" i="28"/>
  <c r="M84" i="28"/>
  <c r="M83" i="28"/>
  <c r="M82" i="28"/>
  <c r="M81" i="28"/>
  <c r="M80" i="28"/>
  <c r="M79" i="28"/>
  <c r="M78" i="28"/>
  <c r="M77" i="28"/>
  <c r="M76" i="28"/>
  <c r="M75" i="28"/>
  <c r="M74" i="28"/>
  <c r="M73" i="28"/>
  <c r="M72" i="28"/>
  <c r="M71" i="28"/>
  <c r="M70" i="28"/>
  <c r="M69" i="28"/>
  <c r="M68" i="28"/>
  <c r="M67" i="28"/>
  <c r="M66" i="28"/>
  <c r="M65" i="28"/>
  <c r="M64" i="28"/>
  <c r="M63" i="28"/>
  <c r="M62" i="28"/>
  <c r="M61" i="28"/>
  <c r="M60" i="28"/>
  <c r="M59" i="28"/>
  <c r="M58" i="28"/>
  <c r="M57" i="28"/>
  <c r="M56" i="28"/>
  <c r="M55" i="28"/>
  <c r="M54" i="28"/>
  <c r="M53" i="28"/>
  <c r="M52" i="28"/>
  <c r="M51" i="28"/>
  <c r="M50" i="28"/>
  <c r="M49" i="28"/>
  <c r="M48" i="28"/>
  <c r="M47" i="28"/>
  <c r="M46" i="28"/>
  <c r="M45" i="28"/>
  <c r="M44" i="28"/>
  <c r="M43" i="28"/>
  <c r="M42" i="28"/>
  <c r="M41" i="28"/>
  <c r="M40" i="28"/>
  <c r="M39" i="28"/>
  <c r="M38" i="28"/>
  <c r="M37" i="28"/>
  <c r="M36" i="28"/>
  <c r="M35" i="28"/>
  <c r="M34" i="28"/>
  <c r="M33" i="28"/>
  <c r="M32" i="28"/>
  <c r="M31" i="28"/>
  <c r="M30" i="28"/>
  <c r="M29" i="28"/>
  <c r="M28" i="28"/>
  <c r="M27" i="28"/>
  <c r="M26" i="28"/>
  <c r="M25" i="28"/>
  <c r="M24" i="28"/>
  <c r="N23" i="28"/>
  <c r="N22" i="28"/>
  <c r="M21" i="28"/>
  <c r="M20" i="28"/>
  <c r="M19" i="28"/>
  <c r="M18" i="28"/>
  <c r="M17" i="28"/>
  <c r="M16" i="28"/>
  <c r="M15" i="28"/>
  <c r="M14" i="28"/>
  <c r="M13" i="28"/>
  <c r="M12" i="28"/>
  <c r="M11" i="28"/>
  <c r="M10" i="28"/>
  <c r="M9" i="28"/>
  <c r="M8" i="28"/>
  <c r="M7" i="28"/>
  <c r="K2" i="28"/>
  <c r="J2" i="28"/>
  <c r="I2" i="28"/>
  <c r="X407" i="1"/>
  <c r="AC206" i="1"/>
  <c r="AH206" i="1"/>
  <c r="AM206" i="1"/>
  <c r="AR206" i="1"/>
  <c r="AW206" i="1"/>
  <c r="BB206" i="1"/>
  <c r="BG206" i="1"/>
  <c r="BL206" i="1"/>
  <c r="BQ206" i="1"/>
  <c r="AC207" i="1"/>
  <c r="AH207" i="1"/>
  <c r="AM207" i="1"/>
  <c r="AR207" i="1"/>
  <c r="AW207" i="1"/>
  <c r="BB207" i="1"/>
  <c r="BG207" i="1"/>
  <c r="BL207" i="1"/>
  <c r="BQ207" i="1"/>
  <c r="AC208" i="1"/>
  <c r="AH208" i="1"/>
  <c r="AM208" i="1"/>
  <c r="AR208" i="1"/>
  <c r="AW208" i="1"/>
  <c r="BB208" i="1"/>
  <c r="BG208" i="1"/>
  <c r="BL208" i="1"/>
  <c r="BQ208" i="1"/>
  <c r="AC209" i="1"/>
  <c r="AH209" i="1"/>
  <c r="AM209" i="1"/>
  <c r="AR209" i="1"/>
  <c r="AW209" i="1"/>
  <c r="BB209" i="1"/>
  <c r="BG209" i="1"/>
  <c r="BL209" i="1"/>
  <c r="BQ209" i="1"/>
  <c r="AC210" i="1"/>
  <c r="AH210" i="1"/>
  <c r="AM210" i="1"/>
  <c r="AR210" i="1"/>
  <c r="AW210" i="1"/>
  <c r="BB210" i="1"/>
  <c r="BG210" i="1"/>
  <c r="BL210" i="1"/>
  <c r="BQ210" i="1"/>
  <c r="AC211" i="1"/>
  <c r="AH211" i="1"/>
  <c r="AM211" i="1"/>
  <c r="AR211" i="1"/>
  <c r="AW211" i="1"/>
  <c r="BB211" i="1"/>
  <c r="BG211" i="1"/>
  <c r="BL211" i="1"/>
  <c r="BQ211" i="1"/>
  <c r="AC212" i="1"/>
  <c r="AH212" i="1"/>
  <c r="AM212" i="1"/>
  <c r="AR212" i="1"/>
  <c r="AW212" i="1"/>
  <c r="BB212" i="1"/>
  <c r="BG212" i="1"/>
  <c r="BL212" i="1"/>
  <c r="BQ212" i="1"/>
  <c r="AC213" i="1"/>
  <c r="AH213" i="1"/>
  <c r="AM213" i="1"/>
  <c r="AR213" i="1"/>
  <c r="AW213" i="1"/>
  <c r="BB213" i="1"/>
  <c r="BG213" i="1"/>
  <c r="BL213" i="1"/>
  <c r="BQ213" i="1"/>
  <c r="AC214" i="1"/>
  <c r="AH214" i="1"/>
  <c r="AM214" i="1"/>
  <c r="AR214" i="1"/>
  <c r="AW214" i="1"/>
  <c r="BB214" i="1"/>
  <c r="BG214" i="1"/>
  <c r="BL214" i="1"/>
  <c r="BQ214" i="1"/>
  <c r="AC215" i="1"/>
  <c r="AH215" i="1"/>
  <c r="AM215" i="1"/>
  <c r="AR215" i="1"/>
  <c r="AW215" i="1"/>
  <c r="BB215" i="1"/>
  <c r="BG215" i="1"/>
  <c r="BL215" i="1"/>
  <c r="BQ215" i="1"/>
  <c r="AC216" i="1"/>
  <c r="AH216" i="1"/>
  <c r="AM216" i="1"/>
  <c r="AR216" i="1"/>
  <c r="AW216" i="1"/>
  <c r="BB216" i="1"/>
  <c r="BG216" i="1"/>
  <c r="BL216" i="1"/>
  <c r="BQ216" i="1"/>
  <c r="AC217" i="1"/>
  <c r="AH217" i="1"/>
  <c r="AM217" i="1"/>
  <c r="AR217" i="1"/>
  <c r="AW217" i="1"/>
  <c r="BB217" i="1"/>
  <c r="BG217" i="1"/>
  <c r="BL217" i="1"/>
  <c r="BQ217" i="1"/>
  <c r="AC218" i="1"/>
  <c r="AH218" i="1"/>
  <c r="AM218" i="1"/>
  <c r="AR218" i="1"/>
  <c r="AW218" i="1"/>
  <c r="BB218" i="1"/>
  <c r="BG218" i="1"/>
  <c r="BL218" i="1"/>
  <c r="BQ218" i="1"/>
  <c r="AC219" i="1"/>
  <c r="AH219" i="1"/>
  <c r="AM219" i="1"/>
  <c r="AR219" i="1"/>
  <c r="AW219" i="1"/>
  <c r="BB219" i="1"/>
  <c r="BG219" i="1"/>
  <c r="BL219" i="1"/>
  <c r="BQ219" i="1"/>
  <c r="AC220" i="1"/>
  <c r="AH220" i="1"/>
  <c r="AM220" i="1"/>
  <c r="AR220" i="1"/>
  <c r="AW220" i="1"/>
  <c r="BB220" i="1"/>
  <c r="BG220" i="1"/>
  <c r="BL220" i="1"/>
  <c r="BQ220" i="1"/>
  <c r="AC221" i="1"/>
  <c r="AH221" i="1"/>
  <c r="AM221" i="1"/>
  <c r="AR221" i="1"/>
  <c r="AW221" i="1"/>
  <c r="BB221" i="1"/>
  <c r="BG221" i="1"/>
  <c r="BL221" i="1"/>
  <c r="BQ221" i="1"/>
  <c r="AC222" i="1"/>
  <c r="AH222" i="1"/>
  <c r="AM222" i="1"/>
  <c r="AR222" i="1"/>
  <c r="AW222" i="1"/>
  <c r="BB222" i="1"/>
  <c r="BG222" i="1"/>
  <c r="BL222" i="1"/>
  <c r="BQ222" i="1"/>
  <c r="AC223" i="1"/>
  <c r="AH223" i="1"/>
  <c r="AM223" i="1"/>
  <c r="AR223" i="1"/>
  <c r="AW223" i="1"/>
  <c r="BB223" i="1"/>
  <c r="BG223" i="1"/>
  <c r="BL223" i="1"/>
  <c r="BQ223" i="1"/>
  <c r="AC224" i="1"/>
  <c r="AH224" i="1"/>
  <c r="AM224" i="1"/>
  <c r="AR224" i="1"/>
  <c r="AW224" i="1"/>
  <c r="BB224" i="1"/>
  <c r="BG224" i="1"/>
  <c r="BL224" i="1"/>
  <c r="BQ224" i="1"/>
  <c r="AC225" i="1"/>
  <c r="AH225" i="1"/>
  <c r="AM225" i="1"/>
  <c r="AR225" i="1"/>
  <c r="AW225" i="1"/>
  <c r="BB225" i="1"/>
  <c r="BG225" i="1"/>
  <c r="BL225" i="1"/>
  <c r="BQ225" i="1"/>
  <c r="AC226" i="1"/>
  <c r="AH226" i="1"/>
  <c r="AM226" i="1"/>
  <c r="AR226" i="1"/>
  <c r="AW226" i="1"/>
  <c r="BB226" i="1"/>
  <c r="BG226" i="1"/>
  <c r="BL226" i="1"/>
  <c r="BQ226" i="1"/>
  <c r="AC227" i="1"/>
  <c r="AH227" i="1"/>
  <c r="AM227" i="1"/>
  <c r="AR227" i="1"/>
  <c r="AW227" i="1"/>
  <c r="BB227" i="1"/>
  <c r="BG227" i="1"/>
  <c r="BL227" i="1"/>
  <c r="BQ227" i="1"/>
  <c r="AC228" i="1"/>
  <c r="AH228" i="1"/>
  <c r="AM228" i="1"/>
  <c r="AR228" i="1"/>
  <c r="AW228" i="1"/>
  <c r="BB228" i="1"/>
  <c r="BG228" i="1"/>
  <c r="BL228" i="1"/>
  <c r="BQ228" i="1"/>
  <c r="AC229" i="1"/>
  <c r="AH229" i="1"/>
  <c r="AM229" i="1"/>
  <c r="AR229" i="1"/>
  <c r="AW229" i="1"/>
  <c r="BB229" i="1"/>
  <c r="BG229" i="1"/>
  <c r="BL229" i="1"/>
  <c r="BQ229" i="1"/>
  <c r="AC230" i="1"/>
  <c r="AH230" i="1"/>
  <c r="AM230" i="1"/>
  <c r="AR230" i="1"/>
  <c r="AW230" i="1"/>
  <c r="BB230" i="1"/>
  <c r="BG230" i="1"/>
  <c r="BL230" i="1"/>
  <c r="BQ230" i="1"/>
  <c r="AC231" i="1"/>
  <c r="AH231" i="1"/>
  <c r="AM231" i="1"/>
  <c r="AR231" i="1"/>
  <c r="AW231" i="1"/>
  <c r="BB231" i="1"/>
  <c r="BG231" i="1"/>
  <c r="BL231" i="1"/>
  <c r="BQ231" i="1"/>
  <c r="AC232" i="1"/>
  <c r="AH232" i="1"/>
  <c r="AM232" i="1"/>
  <c r="AR232" i="1"/>
  <c r="AW232" i="1"/>
  <c r="BB232" i="1"/>
  <c r="BG232" i="1"/>
  <c r="BL232" i="1"/>
  <c r="BQ232" i="1"/>
  <c r="AC233" i="1"/>
  <c r="AH233" i="1"/>
  <c r="AM233" i="1"/>
  <c r="AR233" i="1"/>
  <c r="AW233" i="1"/>
  <c r="BB233" i="1"/>
  <c r="BG233" i="1"/>
  <c r="BL233" i="1"/>
  <c r="BQ233" i="1"/>
  <c r="AC234" i="1"/>
  <c r="AH234" i="1"/>
  <c r="AM234" i="1"/>
  <c r="AR234" i="1"/>
  <c r="AW234" i="1"/>
  <c r="BB234" i="1"/>
  <c r="BG234" i="1"/>
  <c r="BL234" i="1"/>
  <c r="BQ234" i="1"/>
  <c r="AC235" i="1"/>
  <c r="AH235" i="1"/>
  <c r="AM235" i="1"/>
  <c r="AR235" i="1"/>
  <c r="AW235" i="1"/>
  <c r="BB235" i="1"/>
  <c r="BG235" i="1"/>
  <c r="BL235" i="1"/>
  <c r="BQ235" i="1"/>
  <c r="AC236" i="1"/>
  <c r="AH236" i="1"/>
  <c r="AM236" i="1"/>
  <c r="AR236" i="1"/>
  <c r="AW236" i="1"/>
  <c r="BB236" i="1"/>
  <c r="BG236" i="1"/>
  <c r="BL236" i="1"/>
  <c r="BQ236" i="1"/>
  <c r="AC237" i="1"/>
  <c r="AH237" i="1"/>
  <c r="AM237" i="1"/>
  <c r="AR237" i="1"/>
  <c r="AW237" i="1"/>
  <c r="BB237" i="1"/>
  <c r="BG237" i="1"/>
  <c r="BL237" i="1"/>
  <c r="BQ237" i="1"/>
  <c r="AC238" i="1"/>
  <c r="AH238" i="1"/>
  <c r="AM238" i="1"/>
  <c r="AR238" i="1"/>
  <c r="AW238" i="1"/>
  <c r="BB238" i="1"/>
  <c r="BG238" i="1"/>
  <c r="BL238" i="1"/>
  <c r="BQ238" i="1"/>
  <c r="AC239" i="1"/>
  <c r="AH239" i="1"/>
  <c r="AM239" i="1"/>
  <c r="AR239" i="1"/>
  <c r="AW239" i="1"/>
  <c r="BB239" i="1"/>
  <c r="BG239" i="1"/>
  <c r="BL239" i="1"/>
  <c r="BQ239" i="1"/>
  <c r="AC240" i="1"/>
  <c r="AH240" i="1"/>
  <c r="AM240" i="1"/>
  <c r="AR240" i="1"/>
  <c r="AW240" i="1"/>
  <c r="BB240" i="1"/>
  <c r="BG240" i="1"/>
  <c r="BL240" i="1"/>
  <c r="BQ240" i="1"/>
  <c r="AC241" i="1"/>
  <c r="AH241" i="1"/>
  <c r="AM241" i="1"/>
  <c r="AR241" i="1"/>
  <c r="AW241" i="1"/>
  <c r="BB241" i="1"/>
  <c r="BG241" i="1"/>
  <c r="BL241" i="1"/>
  <c r="BQ241" i="1"/>
  <c r="AC242" i="1"/>
  <c r="AH242" i="1"/>
  <c r="AM242" i="1"/>
  <c r="AR242" i="1"/>
  <c r="AW242" i="1"/>
  <c r="BB242" i="1"/>
  <c r="BG242" i="1"/>
  <c r="BL242" i="1"/>
  <c r="BQ242" i="1"/>
  <c r="AC243" i="1"/>
  <c r="AH243" i="1"/>
  <c r="AM243" i="1"/>
  <c r="AR243" i="1"/>
  <c r="AW243" i="1"/>
  <c r="BB243" i="1"/>
  <c r="BG243" i="1"/>
  <c r="BL243" i="1"/>
  <c r="BQ243" i="1"/>
  <c r="AC244" i="1"/>
  <c r="AH244" i="1"/>
  <c r="AM244" i="1"/>
  <c r="AR244" i="1"/>
  <c r="AW244" i="1"/>
  <c r="BB244" i="1"/>
  <c r="BG244" i="1"/>
  <c r="BL244" i="1"/>
  <c r="BQ244" i="1"/>
  <c r="AC245" i="1"/>
  <c r="AH245" i="1"/>
  <c r="AM245" i="1"/>
  <c r="AR245" i="1"/>
  <c r="AW245" i="1"/>
  <c r="BB245" i="1"/>
  <c r="BG245" i="1"/>
  <c r="BL245" i="1"/>
  <c r="BQ245" i="1"/>
  <c r="AC246" i="1"/>
  <c r="AH246" i="1"/>
  <c r="AM246" i="1"/>
  <c r="AR246" i="1"/>
  <c r="AW246" i="1"/>
  <c r="BB246" i="1"/>
  <c r="BG246" i="1"/>
  <c r="BL246" i="1"/>
  <c r="BQ246" i="1"/>
  <c r="AC247" i="1"/>
  <c r="AH247" i="1"/>
  <c r="AM247" i="1"/>
  <c r="AR247" i="1"/>
  <c r="AW247" i="1"/>
  <c r="BB247" i="1"/>
  <c r="BG247" i="1"/>
  <c r="BL247" i="1"/>
  <c r="BQ247" i="1"/>
  <c r="AC248" i="1"/>
  <c r="AH248" i="1"/>
  <c r="AM248" i="1"/>
  <c r="AR248" i="1"/>
  <c r="AW248" i="1"/>
  <c r="BB248" i="1"/>
  <c r="BG248" i="1"/>
  <c r="BL248" i="1"/>
  <c r="BQ248" i="1"/>
  <c r="AC249" i="1"/>
  <c r="AH249" i="1"/>
  <c r="AM249" i="1"/>
  <c r="AR249" i="1"/>
  <c r="AW249" i="1"/>
  <c r="BB249" i="1"/>
  <c r="BG249" i="1"/>
  <c r="BL249" i="1"/>
  <c r="BQ249" i="1"/>
  <c r="AC250" i="1"/>
  <c r="AH250" i="1"/>
  <c r="AM250" i="1"/>
  <c r="AR250" i="1"/>
  <c r="AW250" i="1"/>
  <c r="BB250" i="1"/>
  <c r="BG250" i="1"/>
  <c r="BL250" i="1"/>
  <c r="BQ250" i="1"/>
  <c r="AC251" i="1"/>
  <c r="AH251" i="1"/>
  <c r="AM251" i="1"/>
  <c r="AR251" i="1"/>
  <c r="AW251" i="1"/>
  <c r="BB251" i="1"/>
  <c r="BG251" i="1"/>
  <c r="BL251" i="1"/>
  <c r="BQ251" i="1"/>
  <c r="AC252" i="1"/>
  <c r="AH252" i="1"/>
  <c r="AM252" i="1"/>
  <c r="AR252" i="1"/>
  <c r="AW252" i="1"/>
  <c r="BB252" i="1"/>
  <c r="BG252" i="1"/>
  <c r="BL252" i="1"/>
  <c r="BQ252" i="1"/>
  <c r="AC253" i="1"/>
  <c r="AH253" i="1"/>
  <c r="AM253" i="1"/>
  <c r="AR253" i="1"/>
  <c r="AW253" i="1"/>
  <c r="BB253" i="1"/>
  <c r="BG253" i="1"/>
  <c r="BL253" i="1"/>
  <c r="BQ253" i="1"/>
  <c r="AC254" i="1"/>
  <c r="AH254" i="1"/>
  <c r="AM254" i="1"/>
  <c r="AR254" i="1"/>
  <c r="AW254" i="1"/>
  <c r="BB254" i="1"/>
  <c r="BG254" i="1"/>
  <c r="BL254" i="1"/>
  <c r="BQ254" i="1"/>
  <c r="AC255" i="1"/>
  <c r="AH255" i="1"/>
  <c r="AM255" i="1"/>
  <c r="AR255" i="1"/>
  <c r="AW255" i="1"/>
  <c r="BB255" i="1"/>
  <c r="BG255" i="1"/>
  <c r="BL255" i="1"/>
  <c r="BQ255" i="1"/>
  <c r="AC256" i="1"/>
  <c r="AH256" i="1"/>
  <c r="AM256" i="1"/>
  <c r="AR256" i="1"/>
  <c r="AW256" i="1"/>
  <c r="BB256" i="1"/>
  <c r="BG256" i="1"/>
  <c r="BL256" i="1"/>
  <c r="BQ256" i="1"/>
  <c r="AC257" i="1"/>
  <c r="AH257" i="1"/>
  <c r="AM257" i="1"/>
  <c r="AR257" i="1"/>
  <c r="AW257" i="1"/>
  <c r="BB257" i="1"/>
  <c r="BG257" i="1"/>
  <c r="BL257" i="1"/>
  <c r="BQ257" i="1"/>
  <c r="AC258" i="1"/>
  <c r="AH258" i="1"/>
  <c r="AM258" i="1"/>
  <c r="AR258" i="1"/>
  <c r="AW258" i="1"/>
  <c r="BB258" i="1"/>
  <c r="BG258" i="1"/>
  <c r="BL258" i="1"/>
  <c r="BQ258" i="1"/>
  <c r="AC259" i="1"/>
  <c r="AH259" i="1"/>
  <c r="AM259" i="1"/>
  <c r="AR259" i="1"/>
  <c r="AW259" i="1"/>
  <c r="BB259" i="1"/>
  <c r="BG259" i="1"/>
  <c r="BL259" i="1"/>
  <c r="BQ259" i="1"/>
  <c r="AC260" i="1"/>
  <c r="AH260" i="1"/>
  <c r="AM260" i="1"/>
  <c r="AR260" i="1"/>
  <c r="AW260" i="1"/>
  <c r="BB260" i="1"/>
  <c r="BG260" i="1"/>
  <c r="BL260" i="1"/>
  <c r="BQ260" i="1"/>
  <c r="AC261" i="1"/>
  <c r="AH261" i="1"/>
  <c r="AM261" i="1"/>
  <c r="AR261" i="1"/>
  <c r="AW261" i="1"/>
  <c r="BB261" i="1"/>
  <c r="BG261" i="1"/>
  <c r="BL261" i="1"/>
  <c r="BQ261" i="1"/>
  <c r="AC262" i="1"/>
  <c r="AH262" i="1"/>
  <c r="AM262" i="1"/>
  <c r="AR262" i="1"/>
  <c r="AW262" i="1"/>
  <c r="BB262" i="1"/>
  <c r="BG262" i="1"/>
  <c r="BL262" i="1"/>
  <c r="BQ262" i="1"/>
  <c r="AC263" i="1"/>
  <c r="AH263" i="1"/>
  <c r="AM263" i="1"/>
  <c r="AR263" i="1"/>
  <c r="AW263" i="1"/>
  <c r="BB263" i="1"/>
  <c r="BG263" i="1"/>
  <c r="BL263" i="1"/>
  <c r="BQ263" i="1"/>
  <c r="AC264" i="1"/>
  <c r="AH264" i="1"/>
  <c r="AM264" i="1"/>
  <c r="AR264" i="1"/>
  <c r="AW264" i="1"/>
  <c r="BB264" i="1"/>
  <c r="BG264" i="1"/>
  <c r="BL264" i="1"/>
  <c r="BQ264" i="1"/>
  <c r="AC265" i="1"/>
  <c r="AH265" i="1"/>
  <c r="AM265" i="1"/>
  <c r="AR265" i="1"/>
  <c r="AW265" i="1"/>
  <c r="BB265" i="1"/>
  <c r="BG265" i="1"/>
  <c r="BL265" i="1"/>
  <c r="BQ265" i="1"/>
  <c r="AC266" i="1"/>
  <c r="AH266" i="1"/>
  <c r="AM266" i="1"/>
  <c r="AR266" i="1"/>
  <c r="AW266" i="1"/>
  <c r="BB266" i="1"/>
  <c r="BG266" i="1"/>
  <c r="BL266" i="1"/>
  <c r="BQ266" i="1"/>
  <c r="AC267" i="1"/>
  <c r="AH267" i="1"/>
  <c r="AM267" i="1"/>
  <c r="AR267" i="1"/>
  <c r="AW267" i="1"/>
  <c r="BB267" i="1"/>
  <c r="BG267" i="1"/>
  <c r="BL267" i="1"/>
  <c r="BQ267" i="1"/>
  <c r="AC268" i="1"/>
  <c r="AH268" i="1"/>
  <c r="AM268" i="1"/>
  <c r="AR268" i="1"/>
  <c r="AW268" i="1"/>
  <c r="BB268" i="1"/>
  <c r="BG268" i="1"/>
  <c r="BL268" i="1"/>
  <c r="BQ268" i="1"/>
  <c r="AC269" i="1"/>
  <c r="AH269" i="1"/>
  <c r="AM269" i="1"/>
  <c r="AR269" i="1"/>
  <c r="AW269" i="1"/>
  <c r="BB269" i="1"/>
  <c r="BG269" i="1"/>
  <c r="BL269" i="1"/>
  <c r="BQ269" i="1"/>
  <c r="AC270" i="1"/>
  <c r="AH270" i="1"/>
  <c r="AM270" i="1"/>
  <c r="AR270" i="1"/>
  <c r="AW270" i="1"/>
  <c r="BB270" i="1"/>
  <c r="BG270" i="1"/>
  <c r="BL270" i="1"/>
  <c r="BQ270" i="1"/>
  <c r="AC271" i="1"/>
  <c r="AH271" i="1"/>
  <c r="AM271" i="1"/>
  <c r="AR271" i="1"/>
  <c r="AW271" i="1"/>
  <c r="BB271" i="1"/>
  <c r="BG271" i="1"/>
  <c r="BL271" i="1"/>
  <c r="BQ271" i="1"/>
  <c r="AC272" i="1"/>
  <c r="AH272" i="1"/>
  <c r="AM272" i="1"/>
  <c r="AR272" i="1"/>
  <c r="AW272" i="1"/>
  <c r="BB272" i="1"/>
  <c r="BG272" i="1"/>
  <c r="BL272" i="1"/>
  <c r="BQ272" i="1"/>
  <c r="AC273" i="1"/>
  <c r="AH273" i="1"/>
  <c r="AM273" i="1"/>
  <c r="AR273" i="1"/>
  <c r="AW273" i="1"/>
  <c r="BB273" i="1"/>
  <c r="BG273" i="1"/>
  <c r="BL273" i="1"/>
  <c r="BQ273" i="1"/>
  <c r="AC274" i="1"/>
  <c r="AH274" i="1"/>
  <c r="AM274" i="1"/>
  <c r="AR274" i="1"/>
  <c r="AW274" i="1"/>
  <c r="BB274" i="1"/>
  <c r="BG274" i="1"/>
  <c r="BL274" i="1"/>
  <c r="BQ274" i="1"/>
  <c r="AC275" i="1"/>
  <c r="AH275" i="1"/>
  <c r="AM275" i="1"/>
  <c r="AR275" i="1"/>
  <c r="AW275" i="1"/>
  <c r="BB275" i="1"/>
  <c r="BG275" i="1"/>
  <c r="BL275" i="1"/>
  <c r="BQ275" i="1"/>
  <c r="AC276" i="1"/>
  <c r="AH276" i="1"/>
  <c r="AM276" i="1"/>
  <c r="AR276" i="1"/>
  <c r="AW276" i="1"/>
  <c r="BB276" i="1"/>
  <c r="BG276" i="1"/>
  <c r="BL276" i="1"/>
  <c r="BQ276" i="1"/>
  <c r="AC277" i="1"/>
  <c r="AH277" i="1"/>
  <c r="AM277" i="1"/>
  <c r="AR277" i="1"/>
  <c r="AW277" i="1"/>
  <c r="BB277" i="1"/>
  <c r="BG277" i="1"/>
  <c r="BL277" i="1"/>
  <c r="BQ277" i="1"/>
  <c r="AC278" i="1"/>
  <c r="AH278" i="1"/>
  <c r="AM278" i="1"/>
  <c r="AR278" i="1"/>
  <c r="AW278" i="1"/>
  <c r="BB278" i="1"/>
  <c r="BG278" i="1"/>
  <c r="BL278" i="1"/>
  <c r="BQ278" i="1"/>
  <c r="AC279" i="1"/>
  <c r="AH279" i="1"/>
  <c r="AM279" i="1"/>
  <c r="AR279" i="1"/>
  <c r="AW279" i="1"/>
  <c r="BB279" i="1"/>
  <c r="BG279" i="1"/>
  <c r="BL279" i="1"/>
  <c r="BQ279" i="1"/>
  <c r="AC280" i="1"/>
  <c r="AH280" i="1"/>
  <c r="AM280" i="1"/>
  <c r="AR280" i="1"/>
  <c r="AW280" i="1"/>
  <c r="BB280" i="1"/>
  <c r="BG280" i="1"/>
  <c r="BL280" i="1"/>
  <c r="BQ280" i="1"/>
  <c r="AC281" i="1"/>
  <c r="AH281" i="1"/>
  <c r="AM281" i="1"/>
  <c r="AR281" i="1"/>
  <c r="AW281" i="1"/>
  <c r="BB281" i="1"/>
  <c r="BG281" i="1"/>
  <c r="BL281" i="1"/>
  <c r="BQ281" i="1"/>
  <c r="AC282" i="1"/>
  <c r="AH282" i="1"/>
  <c r="AM282" i="1"/>
  <c r="AR282" i="1"/>
  <c r="AW282" i="1"/>
  <c r="BB282" i="1"/>
  <c r="BG282" i="1"/>
  <c r="BL282" i="1"/>
  <c r="BQ282" i="1"/>
  <c r="AC283" i="1"/>
  <c r="AH283" i="1"/>
  <c r="AM283" i="1"/>
  <c r="AR283" i="1"/>
  <c r="AW283" i="1"/>
  <c r="BB283" i="1"/>
  <c r="BG283" i="1"/>
  <c r="BL283" i="1"/>
  <c r="BQ283" i="1"/>
  <c r="AC284" i="1"/>
  <c r="AH284" i="1"/>
  <c r="AM284" i="1"/>
  <c r="AR284" i="1"/>
  <c r="AW284" i="1"/>
  <c r="BB284" i="1"/>
  <c r="BG284" i="1"/>
  <c r="BL284" i="1"/>
  <c r="BQ284" i="1"/>
  <c r="AC285" i="1"/>
  <c r="AH285" i="1"/>
  <c r="AM285" i="1"/>
  <c r="AR285" i="1"/>
  <c r="AW285" i="1"/>
  <c r="BB285" i="1"/>
  <c r="BG285" i="1"/>
  <c r="BL285" i="1"/>
  <c r="BQ285" i="1"/>
  <c r="AC286" i="1"/>
  <c r="AH286" i="1"/>
  <c r="AM286" i="1"/>
  <c r="AR286" i="1"/>
  <c r="AW286" i="1"/>
  <c r="BB286" i="1"/>
  <c r="BG286" i="1"/>
  <c r="BL286" i="1"/>
  <c r="BQ286" i="1"/>
  <c r="AC287" i="1"/>
  <c r="AH287" i="1"/>
  <c r="AM287" i="1"/>
  <c r="AR287" i="1"/>
  <c r="AW287" i="1"/>
  <c r="BB287" i="1"/>
  <c r="BG287" i="1"/>
  <c r="BL287" i="1"/>
  <c r="BQ287" i="1"/>
  <c r="AC288" i="1"/>
  <c r="AH288" i="1"/>
  <c r="AM288" i="1"/>
  <c r="AR288" i="1"/>
  <c r="AW288" i="1"/>
  <c r="BB288" i="1"/>
  <c r="BG288" i="1"/>
  <c r="BL288" i="1"/>
  <c r="BQ288" i="1"/>
  <c r="AC289" i="1"/>
  <c r="AH289" i="1"/>
  <c r="AM289" i="1"/>
  <c r="AR289" i="1"/>
  <c r="AW289" i="1"/>
  <c r="BB289" i="1"/>
  <c r="BG289" i="1"/>
  <c r="BL289" i="1"/>
  <c r="BQ289" i="1"/>
  <c r="AC290" i="1"/>
  <c r="AH290" i="1"/>
  <c r="AM290" i="1"/>
  <c r="AR290" i="1"/>
  <c r="AW290" i="1"/>
  <c r="BB290" i="1"/>
  <c r="BG290" i="1"/>
  <c r="BL290" i="1"/>
  <c r="BQ290" i="1"/>
  <c r="AC291" i="1"/>
  <c r="AH291" i="1"/>
  <c r="AM291" i="1"/>
  <c r="AR291" i="1"/>
  <c r="AW291" i="1"/>
  <c r="BB291" i="1"/>
  <c r="BG291" i="1"/>
  <c r="BL291" i="1"/>
  <c r="BQ291" i="1"/>
  <c r="AC292" i="1"/>
  <c r="AH292" i="1"/>
  <c r="AM292" i="1"/>
  <c r="AR292" i="1"/>
  <c r="AW292" i="1"/>
  <c r="BB292" i="1"/>
  <c r="BG292" i="1"/>
  <c r="BL292" i="1"/>
  <c r="BQ292" i="1"/>
  <c r="AC293" i="1"/>
  <c r="AH293" i="1"/>
  <c r="AM293" i="1"/>
  <c r="AR293" i="1"/>
  <c r="AW293" i="1"/>
  <c r="BB293" i="1"/>
  <c r="BG293" i="1"/>
  <c r="BL293" i="1"/>
  <c r="BQ293" i="1"/>
  <c r="AC294" i="1"/>
  <c r="AH294" i="1"/>
  <c r="AM294" i="1"/>
  <c r="AR294" i="1"/>
  <c r="AW294" i="1"/>
  <c r="BB294" i="1"/>
  <c r="BG294" i="1"/>
  <c r="BL294" i="1"/>
  <c r="BQ294" i="1"/>
  <c r="AC295" i="1"/>
  <c r="AH295" i="1"/>
  <c r="AM295" i="1"/>
  <c r="AR295" i="1"/>
  <c r="AW295" i="1"/>
  <c r="BB295" i="1"/>
  <c r="BG295" i="1"/>
  <c r="BL295" i="1"/>
  <c r="BQ295" i="1"/>
  <c r="AC296" i="1"/>
  <c r="AH296" i="1"/>
  <c r="AM296" i="1"/>
  <c r="AR296" i="1"/>
  <c r="AW296" i="1"/>
  <c r="BB296" i="1"/>
  <c r="BG296" i="1"/>
  <c r="BL296" i="1"/>
  <c r="BQ296" i="1"/>
  <c r="AC297" i="1"/>
  <c r="AH297" i="1"/>
  <c r="AM297" i="1"/>
  <c r="AR297" i="1"/>
  <c r="AW297" i="1"/>
  <c r="BB297" i="1"/>
  <c r="BG297" i="1"/>
  <c r="BL297" i="1"/>
  <c r="BQ297" i="1"/>
  <c r="AC298" i="1"/>
  <c r="AH298" i="1"/>
  <c r="AM298" i="1"/>
  <c r="AR298" i="1"/>
  <c r="AW298" i="1"/>
  <c r="BB298" i="1"/>
  <c r="BG298" i="1"/>
  <c r="BL298" i="1"/>
  <c r="BQ298" i="1"/>
  <c r="AC299" i="1"/>
  <c r="AH299" i="1"/>
  <c r="AM299" i="1"/>
  <c r="AR299" i="1"/>
  <c r="AW299" i="1"/>
  <c r="BB299" i="1"/>
  <c r="BG299" i="1"/>
  <c r="BL299" i="1"/>
  <c r="BQ299" i="1"/>
  <c r="AC300" i="1"/>
  <c r="AH300" i="1"/>
  <c r="AM300" i="1"/>
  <c r="AR300" i="1"/>
  <c r="AW300" i="1"/>
  <c r="BB300" i="1"/>
  <c r="BG300" i="1"/>
  <c r="BL300" i="1"/>
  <c r="BQ300" i="1"/>
  <c r="AC301" i="1"/>
  <c r="AH301" i="1"/>
  <c r="AM301" i="1"/>
  <c r="AR301" i="1"/>
  <c r="AW301" i="1"/>
  <c r="BB301" i="1"/>
  <c r="BG301" i="1"/>
  <c r="BL301" i="1"/>
  <c r="BQ301" i="1"/>
  <c r="AC302" i="1"/>
  <c r="AH302" i="1"/>
  <c r="AM302" i="1"/>
  <c r="AR302" i="1"/>
  <c r="AW302" i="1"/>
  <c r="BB302" i="1"/>
  <c r="BG302" i="1"/>
  <c r="BL302" i="1"/>
  <c r="BQ302" i="1"/>
  <c r="AC303" i="1"/>
  <c r="AH303" i="1"/>
  <c r="AM303" i="1"/>
  <c r="AR303" i="1"/>
  <c r="AW303" i="1"/>
  <c r="BB303" i="1"/>
  <c r="BG303" i="1"/>
  <c r="BL303" i="1"/>
  <c r="BQ303" i="1"/>
  <c r="AC304" i="1"/>
  <c r="AH304" i="1"/>
  <c r="AM304" i="1"/>
  <c r="AR304" i="1"/>
  <c r="AW304" i="1"/>
  <c r="BB304" i="1"/>
  <c r="BG304" i="1"/>
  <c r="BL304" i="1"/>
  <c r="BQ304" i="1"/>
  <c r="AC305" i="1"/>
  <c r="AH305" i="1"/>
  <c r="AM305" i="1"/>
  <c r="AR305" i="1"/>
  <c r="AW305" i="1"/>
  <c r="BB305" i="1"/>
  <c r="BG305" i="1"/>
  <c r="BL305" i="1"/>
  <c r="BQ305" i="1"/>
  <c r="AC306" i="1"/>
  <c r="AH306" i="1"/>
  <c r="AM306" i="1"/>
  <c r="AR306" i="1"/>
  <c r="AW306" i="1"/>
  <c r="BB306" i="1"/>
  <c r="BG306" i="1"/>
  <c r="BL306" i="1"/>
  <c r="BQ306" i="1"/>
  <c r="AC307" i="1"/>
  <c r="AH307" i="1"/>
  <c r="AM307" i="1"/>
  <c r="AR307" i="1"/>
  <c r="AW307" i="1"/>
  <c r="BB307" i="1"/>
  <c r="BG307" i="1"/>
  <c r="BL307" i="1"/>
  <c r="BQ307" i="1"/>
  <c r="AC308" i="1"/>
  <c r="AH308" i="1"/>
  <c r="AM308" i="1"/>
  <c r="AR308" i="1"/>
  <c r="AW308" i="1"/>
  <c r="BB308" i="1"/>
  <c r="BG308" i="1"/>
  <c r="BL308" i="1"/>
  <c r="BQ308" i="1"/>
  <c r="AC309" i="1"/>
  <c r="AH309" i="1"/>
  <c r="AM309" i="1"/>
  <c r="AR309" i="1"/>
  <c r="AW309" i="1"/>
  <c r="BB309" i="1"/>
  <c r="BG309" i="1"/>
  <c r="BL309" i="1"/>
  <c r="BQ309" i="1"/>
  <c r="AC310" i="1"/>
  <c r="AH310" i="1"/>
  <c r="AM310" i="1"/>
  <c r="AR310" i="1"/>
  <c r="AW310" i="1"/>
  <c r="BB310" i="1"/>
  <c r="BG310" i="1"/>
  <c r="BL310" i="1"/>
  <c r="BQ310" i="1"/>
  <c r="AC311" i="1"/>
  <c r="AH311" i="1"/>
  <c r="AM311" i="1"/>
  <c r="AR311" i="1"/>
  <c r="AW311" i="1"/>
  <c r="BB311" i="1"/>
  <c r="BG311" i="1"/>
  <c r="BL311" i="1"/>
  <c r="BQ311" i="1"/>
  <c r="AC312" i="1"/>
  <c r="AH312" i="1"/>
  <c r="AM312" i="1"/>
  <c r="AR312" i="1"/>
  <c r="AW312" i="1"/>
  <c r="BB312" i="1"/>
  <c r="BG312" i="1"/>
  <c r="BL312" i="1"/>
  <c r="BQ312" i="1"/>
  <c r="AC313" i="1"/>
  <c r="AH313" i="1"/>
  <c r="AM313" i="1"/>
  <c r="AR313" i="1"/>
  <c r="AW313" i="1"/>
  <c r="BB313" i="1"/>
  <c r="BG313" i="1"/>
  <c r="BL313" i="1"/>
  <c r="BQ313" i="1"/>
  <c r="AC314" i="1"/>
  <c r="AH314" i="1"/>
  <c r="AM314" i="1"/>
  <c r="AR314" i="1"/>
  <c r="AW314" i="1"/>
  <c r="BB314" i="1"/>
  <c r="BG314" i="1"/>
  <c r="BL314" i="1"/>
  <c r="BQ314" i="1"/>
  <c r="AC315" i="1"/>
  <c r="AH315" i="1"/>
  <c r="AM315" i="1"/>
  <c r="AR315" i="1"/>
  <c r="AW315" i="1"/>
  <c r="BB315" i="1"/>
  <c r="BG315" i="1"/>
  <c r="BL315" i="1"/>
  <c r="BQ315" i="1"/>
  <c r="AC316" i="1"/>
  <c r="AH316" i="1"/>
  <c r="AM316" i="1"/>
  <c r="AR316" i="1"/>
  <c r="AW316" i="1"/>
  <c r="BB316" i="1"/>
  <c r="BG316" i="1"/>
  <c r="BL316" i="1"/>
  <c r="BQ316" i="1"/>
  <c r="AC317" i="1"/>
  <c r="AH317" i="1"/>
  <c r="AM317" i="1"/>
  <c r="AR317" i="1"/>
  <c r="AW317" i="1"/>
  <c r="BB317" i="1"/>
  <c r="BG317" i="1"/>
  <c r="BL317" i="1"/>
  <c r="BQ317" i="1"/>
  <c r="AC318" i="1"/>
  <c r="AH318" i="1"/>
  <c r="AM318" i="1"/>
  <c r="AR318" i="1"/>
  <c r="AW318" i="1"/>
  <c r="BB318" i="1"/>
  <c r="BG318" i="1"/>
  <c r="BL318" i="1"/>
  <c r="BQ318" i="1"/>
  <c r="AC319" i="1"/>
  <c r="AH319" i="1"/>
  <c r="AM319" i="1"/>
  <c r="AR319" i="1"/>
  <c r="AW319" i="1"/>
  <c r="BB319" i="1"/>
  <c r="BG319" i="1"/>
  <c r="BL319" i="1"/>
  <c r="BQ319" i="1"/>
  <c r="AC320" i="1"/>
  <c r="AH320" i="1"/>
  <c r="AM320" i="1"/>
  <c r="AR320" i="1"/>
  <c r="AW320" i="1"/>
  <c r="BB320" i="1"/>
  <c r="BG320" i="1"/>
  <c r="BL320" i="1"/>
  <c r="BQ320" i="1"/>
  <c r="AC321" i="1"/>
  <c r="AH321" i="1"/>
  <c r="AM321" i="1"/>
  <c r="AR321" i="1"/>
  <c r="AW321" i="1"/>
  <c r="BB321" i="1"/>
  <c r="BG321" i="1"/>
  <c r="BL321" i="1"/>
  <c r="BQ321" i="1"/>
  <c r="AC322" i="1"/>
  <c r="AH322" i="1"/>
  <c r="AM322" i="1"/>
  <c r="AR322" i="1"/>
  <c r="AW322" i="1"/>
  <c r="BB322" i="1"/>
  <c r="BG322" i="1"/>
  <c r="BL322" i="1"/>
  <c r="BQ322" i="1"/>
  <c r="AC323" i="1"/>
  <c r="AH323" i="1"/>
  <c r="AM323" i="1"/>
  <c r="AR323" i="1"/>
  <c r="AW323" i="1"/>
  <c r="BB323" i="1"/>
  <c r="BG323" i="1"/>
  <c r="BL323" i="1"/>
  <c r="BQ323" i="1"/>
  <c r="AC324" i="1"/>
  <c r="AH324" i="1"/>
  <c r="AM324" i="1"/>
  <c r="AR324" i="1"/>
  <c r="AW324" i="1"/>
  <c r="BB324" i="1"/>
  <c r="BG324" i="1"/>
  <c r="BL324" i="1"/>
  <c r="BQ324" i="1"/>
  <c r="AC325" i="1"/>
  <c r="AH325" i="1"/>
  <c r="AM325" i="1"/>
  <c r="AR325" i="1"/>
  <c r="AW325" i="1"/>
  <c r="BB325" i="1"/>
  <c r="BG325" i="1"/>
  <c r="BL325" i="1"/>
  <c r="BQ325" i="1"/>
  <c r="AC326" i="1"/>
  <c r="AH326" i="1"/>
  <c r="AM326" i="1"/>
  <c r="AR326" i="1"/>
  <c r="AW326" i="1"/>
  <c r="BB326" i="1"/>
  <c r="BG326" i="1"/>
  <c r="BL326" i="1"/>
  <c r="BQ326" i="1"/>
  <c r="AC327" i="1"/>
  <c r="AH327" i="1"/>
  <c r="AM327" i="1"/>
  <c r="AR327" i="1"/>
  <c r="AW327" i="1"/>
  <c r="BB327" i="1"/>
  <c r="BG327" i="1"/>
  <c r="BL327" i="1"/>
  <c r="BQ327" i="1"/>
  <c r="AC328" i="1"/>
  <c r="AH328" i="1"/>
  <c r="AM328" i="1"/>
  <c r="AR328" i="1"/>
  <c r="AW328" i="1"/>
  <c r="BB328" i="1"/>
  <c r="BG328" i="1"/>
  <c r="BL328" i="1"/>
  <c r="BQ328" i="1"/>
  <c r="AC329" i="1"/>
  <c r="AH329" i="1"/>
  <c r="AM329" i="1"/>
  <c r="AR329" i="1"/>
  <c r="AW329" i="1"/>
  <c r="BB329" i="1"/>
  <c r="BG329" i="1"/>
  <c r="BL329" i="1"/>
  <c r="BQ329" i="1"/>
  <c r="AC330" i="1"/>
  <c r="AH330" i="1"/>
  <c r="AM330" i="1"/>
  <c r="AR330" i="1"/>
  <c r="AW330" i="1"/>
  <c r="BB330" i="1"/>
  <c r="BG330" i="1"/>
  <c r="BL330" i="1"/>
  <c r="BQ330" i="1"/>
  <c r="AC331" i="1"/>
  <c r="AH331" i="1"/>
  <c r="AM331" i="1"/>
  <c r="AR331" i="1"/>
  <c r="AW331" i="1"/>
  <c r="BB331" i="1"/>
  <c r="BG331" i="1"/>
  <c r="BL331" i="1"/>
  <c r="BQ331" i="1"/>
  <c r="AC332" i="1"/>
  <c r="AH332" i="1"/>
  <c r="AM332" i="1"/>
  <c r="AR332" i="1"/>
  <c r="AW332" i="1"/>
  <c r="BB332" i="1"/>
  <c r="BG332" i="1"/>
  <c r="BL332" i="1"/>
  <c r="BQ332" i="1"/>
  <c r="AC333" i="1"/>
  <c r="AH333" i="1"/>
  <c r="AM333" i="1"/>
  <c r="AR333" i="1"/>
  <c r="AW333" i="1"/>
  <c r="BB333" i="1"/>
  <c r="BG333" i="1"/>
  <c r="BL333" i="1"/>
  <c r="BQ333" i="1"/>
  <c r="AC334" i="1"/>
  <c r="AH334" i="1"/>
  <c r="AM334" i="1"/>
  <c r="AR334" i="1"/>
  <c r="AW334" i="1"/>
  <c r="BB334" i="1"/>
  <c r="BG334" i="1"/>
  <c r="BL334" i="1"/>
  <c r="BQ334" i="1"/>
  <c r="AC335" i="1"/>
  <c r="AH335" i="1"/>
  <c r="AM335" i="1"/>
  <c r="AR335" i="1"/>
  <c r="AW335" i="1"/>
  <c r="BB335" i="1"/>
  <c r="BG335" i="1"/>
  <c r="BL335" i="1"/>
  <c r="BQ335" i="1"/>
  <c r="AC336" i="1"/>
  <c r="AH336" i="1"/>
  <c r="AM336" i="1"/>
  <c r="AR336" i="1"/>
  <c r="AW336" i="1"/>
  <c r="BB336" i="1"/>
  <c r="BG336" i="1"/>
  <c r="BL336" i="1"/>
  <c r="BQ336" i="1"/>
  <c r="AC337" i="1"/>
  <c r="AH337" i="1"/>
  <c r="AM337" i="1"/>
  <c r="AR337" i="1"/>
  <c r="AW337" i="1"/>
  <c r="BB337" i="1"/>
  <c r="BG337" i="1"/>
  <c r="BL337" i="1"/>
  <c r="BQ337" i="1"/>
  <c r="AC338" i="1"/>
  <c r="AH338" i="1"/>
  <c r="AM338" i="1"/>
  <c r="AR338" i="1"/>
  <c r="AW338" i="1"/>
  <c r="BB338" i="1"/>
  <c r="BG338" i="1"/>
  <c r="BL338" i="1"/>
  <c r="BQ338" i="1"/>
  <c r="AC339" i="1"/>
  <c r="AH339" i="1"/>
  <c r="AM339" i="1"/>
  <c r="AR339" i="1"/>
  <c r="AW339" i="1"/>
  <c r="BB339" i="1"/>
  <c r="BG339" i="1"/>
  <c r="BL339" i="1"/>
  <c r="BQ339" i="1"/>
  <c r="AC340" i="1"/>
  <c r="AH340" i="1"/>
  <c r="AM340" i="1"/>
  <c r="AR340" i="1"/>
  <c r="AW340" i="1"/>
  <c r="BB340" i="1"/>
  <c r="BG340" i="1"/>
  <c r="BL340" i="1"/>
  <c r="BQ340" i="1"/>
  <c r="AC341" i="1"/>
  <c r="AH341" i="1"/>
  <c r="AM341" i="1"/>
  <c r="AR341" i="1"/>
  <c r="AW341" i="1"/>
  <c r="BB341" i="1"/>
  <c r="BG341" i="1"/>
  <c r="BL341" i="1"/>
  <c r="BQ341" i="1"/>
  <c r="AC342" i="1"/>
  <c r="AH342" i="1"/>
  <c r="AM342" i="1"/>
  <c r="AR342" i="1"/>
  <c r="AW342" i="1"/>
  <c r="BB342" i="1"/>
  <c r="BG342" i="1"/>
  <c r="BL342" i="1"/>
  <c r="BQ342" i="1"/>
  <c r="AC343" i="1"/>
  <c r="AH343" i="1"/>
  <c r="AM343" i="1"/>
  <c r="AR343" i="1"/>
  <c r="AW343" i="1"/>
  <c r="BB343" i="1"/>
  <c r="BG343" i="1"/>
  <c r="BL343" i="1"/>
  <c r="BQ343" i="1"/>
  <c r="AC344" i="1"/>
  <c r="AH344" i="1"/>
  <c r="AM344" i="1"/>
  <c r="AR344" i="1"/>
  <c r="AW344" i="1"/>
  <c r="BB344" i="1"/>
  <c r="BG344" i="1"/>
  <c r="BL344" i="1"/>
  <c r="BQ344" i="1"/>
  <c r="AC345" i="1"/>
  <c r="AH345" i="1"/>
  <c r="AM345" i="1"/>
  <c r="AR345" i="1"/>
  <c r="AW345" i="1"/>
  <c r="BB345" i="1"/>
  <c r="BG345" i="1"/>
  <c r="BL345" i="1"/>
  <c r="BQ345" i="1"/>
  <c r="AC346" i="1"/>
  <c r="AH346" i="1"/>
  <c r="AM346" i="1"/>
  <c r="AR346" i="1"/>
  <c r="AW346" i="1"/>
  <c r="BB346" i="1"/>
  <c r="BG346" i="1"/>
  <c r="BL346" i="1"/>
  <c r="BQ346" i="1"/>
  <c r="AC347" i="1"/>
  <c r="AH347" i="1"/>
  <c r="AM347" i="1"/>
  <c r="AR347" i="1"/>
  <c r="AW347" i="1"/>
  <c r="BB347" i="1"/>
  <c r="BG347" i="1"/>
  <c r="BL347" i="1"/>
  <c r="BQ347" i="1"/>
  <c r="AC348" i="1"/>
  <c r="AH348" i="1"/>
  <c r="AM348" i="1"/>
  <c r="AR348" i="1"/>
  <c r="AW348" i="1"/>
  <c r="BB348" i="1"/>
  <c r="BG348" i="1"/>
  <c r="BL348" i="1"/>
  <c r="BQ348" i="1"/>
  <c r="AC349" i="1"/>
  <c r="AH349" i="1"/>
  <c r="AM349" i="1"/>
  <c r="AR349" i="1"/>
  <c r="AW349" i="1"/>
  <c r="BB349" i="1"/>
  <c r="BG349" i="1"/>
  <c r="BL349" i="1"/>
  <c r="BQ349" i="1"/>
  <c r="AC350" i="1"/>
  <c r="AH350" i="1"/>
  <c r="AM350" i="1"/>
  <c r="AR350" i="1"/>
  <c r="AW350" i="1"/>
  <c r="BB350" i="1"/>
  <c r="BG350" i="1"/>
  <c r="BL350" i="1"/>
  <c r="BQ350" i="1"/>
  <c r="AC351" i="1"/>
  <c r="AH351" i="1"/>
  <c r="AM351" i="1"/>
  <c r="AR351" i="1"/>
  <c r="AW351" i="1"/>
  <c r="BB351" i="1"/>
  <c r="BG351" i="1"/>
  <c r="BL351" i="1"/>
  <c r="BQ351" i="1"/>
  <c r="AC352" i="1"/>
  <c r="AH352" i="1"/>
  <c r="AM352" i="1"/>
  <c r="AR352" i="1"/>
  <c r="AW352" i="1"/>
  <c r="BB352" i="1"/>
  <c r="BG352" i="1"/>
  <c r="BL352" i="1"/>
  <c r="BQ352" i="1"/>
  <c r="AC353" i="1"/>
  <c r="AH353" i="1"/>
  <c r="AM353" i="1"/>
  <c r="AR353" i="1"/>
  <c r="AW353" i="1"/>
  <c r="BB353" i="1"/>
  <c r="BG353" i="1"/>
  <c r="BL353" i="1"/>
  <c r="BQ353" i="1"/>
  <c r="AC354" i="1"/>
  <c r="AH354" i="1"/>
  <c r="AM354" i="1"/>
  <c r="AR354" i="1"/>
  <c r="AW354" i="1"/>
  <c r="BB354" i="1"/>
  <c r="BG354" i="1"/>
  <c r="BL354" i="1"/>
  <c r="BQ354" i="1"/>
  <c r="AC355" i="1"/>
  <c r="AH355" i="1"/>
  <c r="AM355" i="1"/>
  <c r="AR355" i="1"/>
  <c r="AW355" i="1"/>
  <c r="BB355" i="1"/>
  <c r="BG355" i="1"/>
  <c r="BL355" i="1"/>
  <c r="BQ355" i="1"/>
  <c r="AC356" i="1"/>
  <c r="AH356" i="1"/>
  <c r="AM356" i="1"/>
  <c r="AR356" i="1"/>
  <c r="AW356" i="1"/>
  <c r="BB356" i="1"/>
  <c r="BG356" i="1"/>
  <c r="BL356" i="1"/>
  <c r="BQ356" i="1"/>
  <c r="AC357" i="1"/>
  <c r="AH357" i="1"/>
  <c r="AM357" i="1"/>
  <c r="AR357" i="1"/>
  <c r="AW357" i="1"/>
  <c r="BB357" i="1"/>
  <c r="BG357" i="1"/>
  <c r="BL357" i="1"/>
  <c r="BQ357" i="1"/>
  <c r="AC358" i="1"/>
  <c r="AH358" i="1"/>
  <c r="AM358" i="1"/>
  <c r="AR358" i="1"/>
  <c r="AW358" i="1"/>
  <c r="BB358" i="1"/>
  <c r="BG358" i="1"/>
  <c r="BL358" i="1"/>
  <c r="BQ358" i="1"/>
  <c r="AC359" i="1"/>
  <c r="AH359" i="1"/>
  <c r="AM359" i="1"/>
  <c r="AR359" i="1"/>
  <c r="AW359" i="1"/>
  <c r="BB359" i="1"/>
  <c r="BG359" i="1"/>
  <c r="BL359" i="1"/>
  <c r="BQ359" i="1"/>
  <c r="AC360" i="1"/>
  <c r="AH360" i="1"/>
  <c r="AM360" i="1"/>
  <c r="AR360" i="1"/>
  <c r="AW360" i="1"/>
  <c r="BB360" i="1"/>
  <c r="BG360" i="1"/>
  <c r="BL360" i="1"/>
  <c r="BQ360" i="1"/>
  <c r="AC361" i="1"/>
  <c r="AH361" i="1"/>
  <c r="AM361" i="1"/>
  <c r="AR361" i="1"/>
  <c r="AW361" i="1"/>
  <c r="BB361" i="1"/>
  <c r="BG361" i="1"/>
  <c r="BL361" i="1"/>
  <c r="BQ361" i="1"/>
  <c r="AC362" i="1"/>
  <c r="AH362" i="1"/>
  <c r="AM362" i="1"/>
  <c r="AR362" i="1"/>
  <c r="AW362" i="1"/>
  <c r="BB362" i="1"/>
  <c r="BG362" i="1"/>
  <c r="BL362" i="1"/>
  <c r="BQ362" i="1"/>
  <c r="AC363" i="1"/>
  <c r="AH363" i="1"/>
  <c r="AM363" i="1"/>
  <c r="AR363" i="1"/>
  <c r="AW363" i="1"/>
  <c r="BB363" i="1"/>
  <c r="BG363" i="1"/>
  <c r="BL363" i="1"/>
  <c r="BQ363" i="1"/>
  <c r="AC364" i="1"/>
  <c r="AH364" i="1"/>
  <c r="AM364" i="1"/>
  <c r="AR364" i="1"/>
  <c r="AW364" i="1"/>
  <c r="BB364" i="1"/>
  <c r="BG364" i="1"/>
  <c r="BL364" i="1"/>
  <c r="BQ364" i="1"/>
  <c r="AC365" i="1"/>
  <c r="AH365" i="1"/>
  <c r="AM365" i="1"/>
  <c r="AR365" i="1"/>
  <c r="AW365" i="1"/>
  <c r="BB365" i="1"/>
  <c r="BG365" i="1"/>
  <c r="BL365" i="1"/>
  <c r="BQ365" i="1"/>
  <c r="AC366" i="1"/>
  <c r="AH366" i="1"/>
  <c r="AM366" i="1"/>
  <c r="AR366" i="1"/>
  <c r="AW366" i="1"/>
  <c r="BB366" i="1"/>
  <c r="BG366" i="1"/>
  <c r="BL366" i="1"/>
  <c r="BQ366" i="1"/>
  <c r="AC367" i="1"/>
  <c r="AH367" i="1"/>
  <c r="AM367" i="1"/>
  <c r="AR367" i="1"/>
  <c r="AW367" i="1"/>
  <c r="BB367" i="1"/>
  <c r="BG367" i="1"/>
  <c r="BL367" i="1"/>
  <c r="BQ367" i="1"/>
  <c r="AC368" i="1"/>
  <c r="AH368" i="1"/>
  <c r="AM368" i="1"/>
  <c r="AR368" i="1"/>
  <c r="AW368" i="1"/>
  <c r="BB368" i="1"/>
  <c r="BG368" i="1"/>
  <c r="BL368" i="1"/>
  <c r="BQ368" i="1"/>
  <c r="AC369" i="1"/>
  <c r="AH369" i="1"/>
  <c r="AM369" i="1"/>
  <c r="AR369" i="1"/>
  <c r="AW369" i="1"/>
  <c r="BB369" i="1"/>
  <c r="BG369" i="1"/>
  <c r="BL369" i="1"/>
  <c r="BQ369" i="1"/>
  <c r="AC370" i="1"/>
  <c r="AH370" i="1"/>
  <c r="AM370" i="1"/>
  <c r="AR370" i="1"/>
  <c r="AW370" i="1"/>
  <c r="BB370" i="1"/>
  <c r="BG370" i="1"/>
  <c r="BL370" i="1"/>
  <c r="BQ370" i="1"/>
  <c r="AC371" i="1"/>
  <c r="AH371" i="1"/>
  <c r="AM371" i="1"/>
  <c r="AR371" i="1"/>
  <c r="AW371" i="1"/>
  <c r="BB371" i="1"/>
  <c r="BG371" i="1"/>
  <c r="BL371" i="1"/>
  <c r="BQ371" i="1"/>
  <c r="AC372" i="1"/>
  <c r="AH372" i="1"/>
  <c r="AM372" i="1"/>
  <c r="AR372" i="1"/>
  <c r="AW372" i="1"/>
  <c r="BB372" i="1"/>
  <c r="BG372" i="1"/>
  <c r="BL372" i="1"/>
  <c r="BQ372" i="1"/>
  <c r="AC373" i="1"/>
  <c r="AH373" i="1"/>
  <c r="AM373" i="1"/>
  <c r="AR373" i="1"/>
  <c r="AW373" i="1"/>
  <c r="BB373" i="1"/>
  <c r="BG373" i="1"/>
  <c r="BL373" i="1"/>
  <c r="BQ373" i="1"/>
  <c r="AC374" i="1"/>
  <c r="AH374" i="1"/>
  <c r="AM374" i="1"/>
  <c r="AR374" i="1"/>
  <c r="AW374" i="1"/>
  <c r="BB374" i="1"/>
  <c r="BG374" i="1"/>
  <c r="BL374" i="1"/>
  <c r="BQ374" i="1"/>
  <c r="AC375" i="1"/>
  <c r="AH375" i="1"/>
  <c r="AM375" i="1"/>
  <c r="AR375" i="1"/>
  <c r="AW375" i="1"/>
  <c r="BB375" i="1"/>
  <c r="BG375" i="1"/>
  <c r="BL375" i="1"/>
  <c r="BQ375" i="1"/>
  <c r="AC376" i="1"/>
  <c r="AH376" i="1"/>
  <c r="AM376" i="1"/>
  <c r="AR376" i="1"/>
  <c r="AW376" i="1"/>
  <c r="BB376" i="1"/>
  <c r="BG376" i="1"/>
  <c r="BL376" i="1"/>
  <c r="BQ376" i="1"/>
  <c r="AC377" i="1"/>
  <c r="AH377" i="1"/>
  <c r="AM377" i="1"/>
  <c r="AR377" i="1"/>
  <c r="AW377" i="1"/>
  <c r="BB377" i="1"/>
  <c r="BG377" i="1"/>
  <c r="BL377" i="1"/>
  <c r="BQ377" i="1"/>
  <c r="AC378" i="1"/>
  <c r="AH378" i="1"/>
  <c r="AM378" i="1"/>
  <c r="AR378" i="1"/>
  <c r="AW378" i="1"/>
  <c r="BB378" i="1"/>
  <c r="BG378" i="1"/>
  <c r="BL378" i="1"/>
  <c r="BQ378" i="1"/>
  <c r="AC379" i="1"/>
  <c r="AH379" i="1"/>
  <c r="AM379" i="1"/>
  <c r="AR379" i="1"/>
  <c r="AW379" i="1"/>
  <c r="BB379" i="1"/>
  <c r="BG379" i="1"/>
  <c r="BL379" i="1"/>
  <c r="BQ379" i="1"/>
  <c r="AC380" i="1"/>
  <c r="AH380" i="1"/>
  <c r="AM380" i="1"/>
  <c r="AR380" i="1"/>
  <c r="AW380" i="1"/>
  <c r="BB380" i="1"/>
  <c r="BG380" i="1"/>
  <c r="BL380" i="1"/>
  <c r="BQ380" i="1"/>
  <c r="AC381" i="1"/>
  <c r="AH381" i="1"/>
  <c r="AM381" i="1"/>
  <c r="AR381" i="1"/>
  <c r="AW381" i="1"/>
  <c r="BB381" i="1"/>
  <c r="BG381" i="1"/>
  <c r="BL381" i="1"/>
  <c r="BQ381" i="1"/>
  <c r="AC382" i="1"/>
  <c r="AH382" i="1"/>
  <c r="AM382" i="1"/>
  <c r="AR382" i="1"/>
  <c r="AW382" i="1"/>
  <c r="BB382" i="1"/>
  <c r="BG382" i="1"/>
  <c r="BL382" i="1"/>
  <c r="BQ382" i="1"/>
  <c r="AC383" i="1"/>
  <c r="AH383" i="1"/>
  <c r="AM383" i="1"/>
  <c r="AR383" i="1"/>
  <c r="AW383" i="1"/>
  <c r="BB383" i="1"/>
  <c r="BG383" i="1"/>
  <c r="BL383" i="1"/>
  <c r="BQ383" i="1"/>
  <c r="AC384" i="1"/>
  <c r="AH384" i="1"/>
  <c r="AM384" i="1"/>
  <c r="AR384" i="1"/>
  <c r="AW384" i="1"/>
  <c r="BB384" i="1"/>
  <c r="BG384" i="1"/>
  <c r="BL384" i="1"/>
  <c r="BQ384" i="1"/>
  <c r="AC385" i="1"/>
  <c r="AH385" i="1"/>
  <c r="AM385" i="1"/>
  <c r="AR385" i="1"/>
  <c r="AW385" i="1"/>
  <c r="BB385" i="1"/>
  <c r="BG385" i="1"/>
  <c r="BL385" i="1"/>
  <c r="BQ385" i="1"/>
  <c r="AC386" i="1"/>
  <c r="AH386" i="1"/>
  <c r="AM386" i="1"/>
  <c r="AR386" i="1"/>
  <c r="AW386" i="1"/>
  <c r="BB386" i="1"/>
  <c r="BG386" i="1"/>
  <c r="BL386" i="1"/>
  <c r="BQ386" i="1"/>
  <c r="AC387" i="1"/>
  <c r="AH387" i="1"/>
  <c r="AM387" i="1"/>
  <c r="AR387" i="1"/>
  <c r="AW387" i="1"/>
  <c r="BB387" i="1"/>
  <c r="BG387" i="1"/>
  <c r="BL387" i="1"/>
  <c r="BQ387" i="1"/>
  <c r="AC388" i="1"/>
  <c r="AH388" i="1"/>
  <c r="AM388" i="1"/>
  <c r="AR388" i="1"/>
  <c r="AW388" i="1"/>
  <c r="BB388" i="1"/>
  <c r="BG388" i="1"/>
  <c r="BL388" i="1"/>
  <c r="BQ388" i="1"/>
  <c r="AC389" i="1"/>
  <c r="AH389" i="1"/>
  <c r="AM389" i="1"/>
  <c r="AR389" i="1"/>
  <c r="AW389" i="1"/>
  <c r="BB389" i="1"/>
  <c r="BG389" i="1"/>
  <c r="BL389" i="1"/>
  <c r="BQ389" i="1"/>
  <c r="AC390" i="1"/>
  <c r="AH390" i="1"/>
  <c r="AM390" i="1"/>
  <c r="AR390" i="1"/>
  <c r="AW390" i="1"/>
  <c r="BB390" i="1"/>
  <c r="BG390" i="1"/>
  <c r="BL390" i="1"/>
  <c r="BQ390" i="1"/>
  <c r="AC391" i="1"/>
  <c r="AH391" i="1"/>
  <c r="AM391" i="1"/>
  <c r="AR391" i="1"/>
  <c r="AW391" i="1"/>
  <c r="BB391" i="1"/>
  <c r="BG391" i="1"/>
  <c r="BL391" i="1"/>
  <c r="BQ391" i="1"/>
  <c r="AC392" i="1"/>
  <c r="AH392" i="1"/>
  <c r="AM392" i="1"/>
  <c r="AR392" i="1"/>
  <c r="AW392" i="1"/>
  <c r="BB392" i="1"/>
  <c r="BG392" i="1"/>
  <c r="BL392" i="1"/>
  <c r="BQ392" i="1"/>
  <c r="AC393" i="1"/>
  <c r="AH393" i="1"/>
  <c r="AM393" i="1"/>
  <c r="AR393" i="1"/>
  <c r="AW393" i="1"/>
  <c r="BB393" i="1"/>
  <c r="BG393" i="1"/>
  <c r="BL393" i="1"/>
  <c r="BQ393" i="1"/>
  <c r="AC394" i="1"/>
  <c r="AH394" i="1"/>
  <c r="AM394" i="1"/>
  <c r="AR394" i="1"/>
  <c r="AW394" i="1"/>
  <c r="BB394" i="1"/>
  <c r="BG394" i="1"/>
  <c r="BL394" i="1"/>
  <c r="BQ394" i="1"/>
  <c r="AC395" i="1"/>
  <c r="AH395" i="1"/>
  <c r="AM395" i="1"/>
  <c r="AR395" i="1"/>
  <c r="AW395" i="1"/>
  <c r="BB395" i="1"/>
  <c r="BG395" i="1"/>
  <c r="BL395" i="1"/>
  <c r="BQ395" i="1"/>
  <c r="AC396" i="1"/>
  <c r="AH396" i="1"/>
  <c r="AM396" i="1"/>
  <c r="AR396" i="1"/>
  <c r="AW396" i="1"/>
  <c r="BB396" i="1"/>
  <c r="BG396" i="1"/>
  <c r="BL396" i="1"/>
  <c r="BQ396" i="1"/>
  <c r="AC397" i="1"/>
  <c r="AH397" i="1"/>
  <c r="AM397" i="1"/>
  <c r="AR397" i="1"/>
  <c r="AW397" i="1"/>
  <c r="BB397" i="1"/>
  <c r="BG397" i="1"/>
  <c r="BL397" i="1"/>
  <c r="BQ397" i="1"/>
  <c r="AC398" i="1"/>
  <c r="AH398" i="1"/>
  <c r="AM398" i="1"/>
  <c r="AR398" i="1"/>
  <c r="AW398" i="1"/>
  <c r="BB398" i="1"/>
  <c r="BG398" i="1"/>
  <c r="BL398" i="1"/>
  <c r="BQ398" i="1"/>
  <c r="AC399" i="1"/>
  <c r="AH399" i="1"/>
  <c r="AM399" i="1"/>
  <c r="AR399" i="1"/>
  <c r="AW399" i="1"/>
  <c r="BB399" i="1"/>
  <c r="BG399" i="1"/>
  <c r="BL399" i="1"/>
  <c r="BQ399" i="1"/>
  <c r="AC400" i="1"/>
  <c r="AH400" i="1"/>
  <c r="AM400" i="1"/>
  <c r="AR400" i="1"/>
  <c r="AW400" i="1"/>
  <c r="BB400" i="1"/>
  <c r="BG400" i="1"/>
  <c r="BL400" i="1"/>
  <c r="BQ400" i="1"/>
  <c r="AC401" i="1"/>
  <c r="AH401" i="1"/>
  <c r="AM401" i="1"/>
  <c r="AR401" i="1"/>
  <c r="AW401" i="1"/>
  <c r="BB401" i="1"/>
  <c r="BG401" i="1"/>
  <c r="BL401" i="1"/>
  <c r="BQ401" i="1"/>
  <c r="AC402" i="1"/>
  <c r="AH402" i="1"/>
  <c r="AM402" i="1"/>
  <c r="AR402" i="1"/>
  <c r="AW402" i="1"/>
  <c r="BB402" i="1"/>
  <c r="BG402" i="1"/>
  <c r="BL402" i="1"/>
  <c r="BQ402" i="1"/>
  <c r="AC403" i="1"/>
  <c r="AH403" i="1"/>
  <c r="AM403" i="1"/>
  <c r="AR403" i="1"/>
  <c r="AW403" i="1"/>
  <c r="BB403" i="1"/>
  <c r="BG403" i="1"/>
  <c r="BL403" i="1"/>
  <c r="BQ403" i="1"/>
  <c r="AC404" i="1"/>
  <c r="AH404" i="1"/>
  <c r="AM404" i="1"/>
  <c r="AR404" i="1"/>
  <c r="AW404" i="1"/>
  <c r="BB404" i="1"/>
  <c r="BG404" i="1"/>
  <c r="BL404" i="1"/>
  <c r="BQ404" i="1"/>
  <c r="AC405" i="1"/>
  <c r="AH405" i="1"/>
  <c r="AM405" i="1"/>
  <c r="AR405" i="1"/>
  <c r="AW405" i="1"/>
  <c r="BB405" i="1"/>
  <c r="BG405" i="1"/>
  <c r="BL405" i="1"/>
  <c r="BQ405" i="1"/>
  <c r="AC406" i="1"/>
  <c r="AH406" i="1"/>
  <c r="AM406" i="1"/>
  <c r="AR406" i="1"/>
  <c r="AW406" i="1"/>
  <c r="BB406" i="1"/>
  <c r="BG406" i="1"/>
  <c r="BL406" i="1"/>
  <c r="BQ406" i="1"/>
  <c r="Y9" i="6"/>
  <c r="Y10" i="6"/>
  <c r="Y11" i="6"/>
  <c r="Y12" i="6"/>
  <c r="Y13" i="6"/>
  <c r="Y14" i="6"/>
  <c r="Y15" i="6"/>
  <c r="Y16" i="6"/>
  <c r="Y17" i="6"/>
  <c r="Y18" i="6"/>
  <c r="Y19" i="6"/>
  <c r="Y20" i="6"/>
  <c r="Y21" i="6"/>
  <c r="Y22" i="6"/>
  <c r="Y23" i="6"/>
  <c r="Y24" i="6"/>
  <c r="Y25" i="6"/>
  <c r="Y26" i="6"/>
  <c r="Y27" i="6"/>
  <c r="Y28" i="6"/>
  <c r="Y29" i="6"/>
  <c r="Y30" i="6"/>
  <c r="Y31" i="6"/>
  <c r="Y32" i="6"/>
  <c r="Y33" i="6"/>
  <c r="Y34" i="6"/>
  <c r="Y35" i="6"/>
  <c r="Y36" i="6"/>
  <c r="Y37" i="6"/>
  <c r="Y38" i="6"/>
  <c r="Y39" i="6"/>
  <c r="Y40" i="6"/>
  <c r="Y41" i="6"/>
  <c r="Y42" i="6"/>
  <c r="Y43" i="6"/>
  <c r="Y44" i="6"/>
  <c r="Y45" i="6"/>
  <c r="Y46" i="6"/>
  <c r="Y47" i="6"/>
  <c r="Y48" i="6"/>
  <c r="Y49" i="6"/>
  <c r="Y50" i="6"/>
  <c r="Y51" i="6"/>
  <c r="Y52" i="6"/>
  <c r="Y53" i="6"/>
  <c r="Y54" i="6"/>
  <c r="Y55" i="6"/>
  <c r="Y56" i="6"/>
  <c r="Y57" i="6"/>
  <c r="Y58" i="6"/>
  <c r="Y59" i="6"/>
  <c r="Y60" i="6"/>
  <c r="Y61" i="6"/>
  <c r="Y62" i="6"/>
  <c r="Y63" i="6"/>
  <c r="Y64" i="6"/>
  <c r="Y65" i="6"/>
  <c r="Y66" i="6"/>
  <c r="Y67" i="6"/>
  <c r="Y68" i="6"/>
  <c r="Y69" i="6"/>
  <c r="Y70" i="6"/>
  <c r="Y71" i="6"/>
  <c r="Y72" i="6"/>
  <c r="Y73" i="6"/>
  <c r="Y74" i="6"/>
  <c r="Y75" i="6"/>
  <c r="Y76" i="6"/>
  <c r="Y77" i="6"/>
  <c r="Y78" i="6"/>
  <c r="Y79" i="6"/>
  <c r="Y80" i="6"/>
  <c r="Y81" i="6"/>
  <c r="Y82" i="6"/>
  <c r="Y83" i="6"/>
  <c r="Y84" i="6"/>
  <c r="Y85" i="6"/>
  <c r="Y86" i="6"/>
  <c r="Y87" i="6"/>
  <c r="Y88" i="6"/>
  <c r="Y89" i="6"/>
  <c r="Y90" i="6"/>
  <c r="Y91" i="6"/>
  <c r="Y92" i="6"/>
  <c r="Y93" i="6"/>
  <c r="Y94" i="6"/>
  <c r="Y95" i="6"/>
  <c r="Y96" i="6"/>
  <c r="Y97" i="6"/>
  <c r="Y98" i="6"/>
  <c r="Y99" i="6"/>
  <c r="Y100" i="6"/>
  <c r="Y101" i="6"/>
  <c r="Y102" i="6"/>
  <c r="Y103" i="6"/>
  <c r="Y104" i="6"/>
  <c r="Y105" i="6"/>
  <c r="Y106" i="6"/>
  <c r="Y8" i="6"/>
  <c r="N2" i="1"/>
  <c r="Y7" i="6"/>
  <c r="K2" i="1"/>
  <c r="J2" i="1"/>
  <c r="G2" i="20"/>
  <c r="I2" i="7"/>
  <c r="K2" i="7"/>
  <c r="J2" i="7"/>
  <c r="H2" i="12"/>
  <c r="G2" i="12"/>
  <c r="AC8" i="1"/>
  <c r="AH8" i="1"/>
  <c r="AM8" i="1"/>
  <c r="AR8" i="1"/>
  <c r="AW8" i="1"/>
  <c r="BB8" i="1"/>
  <c r="BG8" i="1"/>
  <c r="BL8" i="1"/>
  <c r="BQ8" i="1"/>
  <c r="AC9" i="1"/>
  <c r="AH9" i="1"/>
  <c r="AM9" i="1"/>
  <c r="AR9" i="1"/>
  <c r="AW9" i="1"/>
  <c r="BB9" i="1"/>
  <c r="BG9" i="1"/>
  <c r="BL9" i="1"/>
  <c r="BQ9" i="1"/>
  <c r="AC10" i="1"/>
  <c r="AH10" i="1"/>
  <c r="AM10" i="1"/>
  <c r="AR10" i="1"/>
  <c r="AW10" i="1"/>
  <c r="BB10" i="1"/>
  <c r="BG10" i="1"/>
  <c r="BL10" i="1"/>
  <c r="BQ10" i="1"/>
  <c r="AC11" i="1"/>
  <c r="AH11" i="1"/>
  <c r="AM11" i="1"/>
  <c r="AR11" i="1"/>
  <c r="AW11" i="1"/>
  <c r="BB11" i="1"/>
  <c r="BG11" i="1"/>
  <c r="BL11" i="1"/>
  <c r="BQ11" i="1"/>
  <c r="AC12" i="1"/>
  <c r="AH12" i="1"/>
  <c r="AM12" i="1"/>
  <c r="AR12" i="1"/>
  <c r="AW12" i="1"/>
  <c r="BB12" i="1"/>
  <c r="BG12" i="1"/>
  <c r="BL12" i="1"/>
  <c r="BQ12" i="1"/>
  <c r="AC13" i="1"/>
  <c r="AH13" i="1"/>
  <c r="AM13" i="1"/>
  <c r="AR13" i="1"/>
  <c r="AW13" i="1"/>
  <c r="BB13" i="1"/>
  <c r="BG13" i="1"/>
  <c r="BL13" i="1"/>
  <c r="BQ13" i="1"/>
  <c r="AC14" i="1"/>
  <c r="AH14" i="1"/>
  <c r="AM14" i="1"/>
  <c r="AR14" i="1"/>
  <c r="AW14" i="1"/>
  <c r="BB14" i="1"/>
  <c r="BG14" i="1"/>
  <c r="BL14" i="1"/>
  <c r="BQ14" i="1"/>
  <c r="AC15" i="1"/>
  <c r="AH15" i="1"/>
  <c r="AM15" i="1"/>
  <c r="AR15" i="1"/>
  <c r="AW15" i="1"/>
  <c r="BB15" i="1"/>
  <c r="BG15" i="1"/>
  <c r="BL15" i="1"/>
  <c r="BQ15" i="1"/>
  <c r="AC16" i="1"/>
  <c r="AH16" i="1"/>
  <c r="AM16" i="1"/>
  <c r="AR16" i="1"/>
  <c r="AW16" i="1"/>
  <c r="BB16" i="1"/>
  <c r="BG16" i="1"/>
  <c r="BL16" i="1"/>
  <c r="BQ16" i="1"/>
  <c r="AC17" i="1"/>
  <c r="AH17" i="1"/>
  <c r="AM17" i="1"/>
  <c r="AR17" i="1"/>
  <c r="AW17" i="1"/>
  <c r="BB17" i="1"/>
  <c r="BG17" i="1"/>
  <c r="BL17" i="1"/>
  <c r="BQ17" i="1"/>
  <c r="AC18" i="1"/>
  <c r="AH18" i="1"/>
  <c r="AM18" i="1"/>
  <c r="AR18" i="1"/>
  <c r="AW18" i="1"/>
  <c r="BB18" i="1"/>
  <c r="BG18" i="1"/>
  <c r="BL18" i="1"/>
  <c r="BQ18" i="1"/>
  <c r="AC19" i="1"/>
  <c r="AH19" i="1"/>
  <c r="AM19" i="1"/>
  <c r="AR19" i="1"/>
  <c r="AW19" i="1"/>
  <c r="BB19" i="1"/>
  <c r="BG19" i="1"/>
  <c r="BL19" i="1"/>
  <c r="BQ19" i="1"/>
  <c r="AC20" i="1"/>
  <c r="AH20" i="1"/>
  <c r="AM20" i="1"/>
  <c r="AR20" i="1"/>
  <c r="AW20" i="1"/>
  <c r="BB20" i="1"/>
  <c r="BG20" i="1"/>
  <c r="BL20" i="1"/>
  <c r="BQ20" i="1"/>
  <c r="AC21" i="1"/>
  <c r="AH21" i="1"/>
  <c r="AM21" i="1"/>
  <c r="AR21" i="1"/>
  <c r="AW21" i="1"/>
  <c r="BB21" i="1"/>
  <c r="BG21" i="1"/>
  <c r="BL21" i="1"/>
  <c r="BQ21" i="1"/>
  <c r="AC22" i="1"/>
  <c r="AH22" i="1"/>
  <c r="AM22" i="1"/>
  <c r="AR22" i="1"/>
  <c r="AW22" i="1"/>
  <c r="BB22" i="1"/>
  <c r="BG22" i="1"/>
  <c r="BL22" i="1"/>
  <c r="BQ22" i="1"/>
  <c r="AC23" i="1"/>
  <c r="AH23" i="1"/>
  <c r="AM23" i="1"/>
  <c r="AR23" i="1"/>
  <c r="AW23" i="1"/>
  <c r="BB23" i="1"/>
  <c r="BG23" i="1"/>
  <c r="BL23" i="1"/>
  <c r="BQ23" i="1"/>
  <c r="AC24" i="1"/>
  <c r="AH24" i="1"/>
  <c r="AM24" i="1"/>
  <c r="AR24" i="1"/>
  <c r="AW24" i="1"/>
  <c r="BB24" i="1"/>
  <c r="BG24" i="1"/>
  <c r="BL24" i="1"/>
  <c r="BQ24" i="1"/>
  <c r="AC25" i="1"/>
  <c r="AH25" i="1"/>
  <c r="AM25" i="1"/>
  <c r="AR25" i="1"/>
  <c r="AW25" i="1"/>
  <c r="BB25" i="1"/>
  <c r="BG25" i="1"/>
  <c r="BL25" i="1"/>
  <c r="BQ25" i="1"/>
  <c r="AC26" i="1"/>
  <c r="AH26" i="1"/>
  <c r="AM26" i="1"/>
  <c r="AR26" i="1"/>
  <c r="AW26" i="1"/>
  <c r="BB26" i="1"/>
  <c r="BG26" i="1"/>
  <c r="BL26" i="1"/>
  <c r="BQ26" i="1"/>
  <c r="AC27" i="1"/>
  <c r="AH27" i="1"/>
  <c r="AM27" i="1"/>
  <c r="AR27" i="1"/>
  <c r="AW27" i="1"/>
  <c r="BB27" i="1"/>
  <c r="BG27" i="1"/>
  <c r="BL27" i="1"/>
  <c r="BQ27" i="1"/>
  <c r="AC28" i="1"/>
  <c r="AH28" i="1"/>
  <c r="AM28" i="1"/>
  <c r="AR28" i="1"/>
  <c r="AW28" i="1"/>
  <c r="BB28" i="1"/>
  <c r="BG28" i="1"/>
  <c r="BL28" i="1"/>
  <c r="BQ28" i="1"/>
  <c r="AC29" i="1"/>
  <c r="AH29" i="1"/>
  <c r="AM29" i="1"/>
  <c r="AR29" i="1"/>
  <c r="AW29" i="1"/>
  <c r="BB29" i="1"/>
  <c r="BG29" i="1"/>
  <c r="BL29" i="1"/>
  <c r="BQ29" i="1"/>
  <c r="AC30" i="1"/>
  <c r="AH30" i="1"/>
  <c r="AM30" i="1"/>
  <c r="AR30" i="1"/>
  <c r="AW30" i="1"/>
  <c r="BB30" i="1"/>
  <c r="BG30" i="1"/>
  <c r="BL30" i="1"/>
  <c r="BQ30" i="1"/>
  <c r="AC31" i="1"/>
  <c r="AH31" i="1"/>
  <c r="AM31" i="1"/>
  <c r="AR31" i="1"/>
  <c r="AW31" i="1"/>
  <c r="BB31" i="1"/>
  <c r="BG31" i="1"/>
  <c r="BL31" i="1"/>
  <c r="BQ31" i="1"/>
  <c r="AC32" i="1"/>
  <c r="AH32" i="1"/>
  <c r="AM32" i="1"/>
  <c r="AR32" i="1"/>
  <c r="AW32" i="1"/>
  <c r="BB32" i="1"/>
  <c r="BG32" i="1"/>
  <c r="BL32" i="1"/>
  <c r="BQ32" i="1"/>
  <c r="AC33" i="1"/>
  <c r="AH33" i="1"/>
  <c r="AM33" i="1"/>
  <c r="AR33" i="1"/>
  <c r="AW33" i="1"/>
  <c r="BB33" i="1"/>
  <c r="BG33" i="1"/>
  <c r="BL33" i="1"/>
  <c r="BQ33" i="1"/>
  <c r="AC34" i="1"/>
  <c r="AH34" i="1"/>
  <c r="AM34" i="1"/>
  <c r="AR34" i="1"/>
  <c r="AW34" i="1"/>
  <c r="BB34" i="1"/>
  <c r="BG34" i="1"/>
  <c r="BL34" i="1"/>
  <c r="BQ34" i="1"/>
  <c r="AC35" i="1"/>
  <c r="AH35" i="1"/>
  <c r="AM35" i="1"/>
  <c r="AR35" i="1"/>
  <c r="AW35" i="1"/>
  <c r="BB35" i="1"/>
  <c r="BG35" i="1"/>
  <c r="BL35" i="1"/>
  <c r="BQ35" i="1"/>
  <c r="AC36" i="1"/>
  <c r="AH36" i="1"/>
  <c r="AM36" i="1"/>
  <c r="AR36" i="1"/>
  <c r="AW36" i="1"/>
  <c r="BB36" i="1"/>
  <c r="BG36" i="1"/>
  <c r="BL36" i="1"/>
  <c r="BQ36" i="1"/>
  <c r="AC37" i="1"/>
  <c r="AH37" i="1"/>
  <c r="AM37" i="1"/>
  <c r="AR37" i="1"/>
  <c r="AW37" i="1"/>
  <c r="BB37" i="1"/>
  <c r="BG37" i="1"/>
  <c r="BL37" i="1"/>
  <c r="BQ37" i="1"/>
  <c r="AC38" i="1"/>
  <c r="AH38" i="1"/>
  <c r="AM38" i="1"/>
  <c r="AR38" i="1"/>
  <c r="AW38" i="1"/>
  <c r="BB38" i="1"/>
  <c r="BG38" i="1"/>
  <c r="BL38" i="1"/>
  <c r="BQ38" i="1"/>
  <c r="AC39" i="1"/>
  <c r="AH39" i="1"/>
  <c r="AM39" i="1"/>
  <c r="AR39" i="1"/>
  <c r="AW39" i="1"/>
  <c r="BB39" i="1"/>
  <c r="BG39" i="1"/>
  <c r="BL39" i="1"/>
  <c r="BQ39" i="1"/>
  <c r="AC40" i="1"/>
  <c r="AH40" i="1"/>
  <c r="AM40" i="1"/>
  <c r="AR40" i="1"/>
  <c r="AW40" i="1"/>
  <c r="BB40" i="1"/>
  <c r="BG40" i="1"/>
  <c r="BL40" i="1"/>
  <c r="BQ40" i="1"/>
  <c r="AC41" i="1"/>
  <c r="AH41" i="1"/>
  <c r="AM41" i="1"/>
  <c r="AR41" i="1"/>
  <c r="AW41" i="1"/>
  <c r="BB41" i="1"/>
  <c r="BG41" i="1"/>
  <c r="BL41" i="1"/>
  <c r="BQ41" i="1"/>
  <c r="AC42" i="1"/>
  <c r="AH42" i="1"/>
  <c r="AM42" i="1"/>
  <c r="AR42" i="1"/>
  <c r="AW42" i="1"/>
  <c r="BB42" i="1"/>
  <c r="BG42" i="1"/>
  <c r="BL42" i="1"/>
  <c r="BQ42" i="1"/>
  <c r="AC43" i="1"/>
  <c r="AH43" i="1"/>
  <c r="AM43" i="1"/>
  <c r="AR43" i="1"/>
  <c r="AW43" i="1"/>
  <c r="BB43" i="1"/>
  <c r="BG43" i="1"/>
  <c r="BL43" i="1"/>
  <c r="BQ43" i="1"/>
  <c r="AC44" i="1"/>
  <c r="AH44" i="1"/>
  <c r="AM44" i="1"/>
  <c r="AR44" i="1"/>
  <c r="AW44" i="1"/>
  <c r="BB44" i="1"/>
  <c r="BG44" i="1"/>
  <c r="BL44" i="1"/>
  <c r="BQ44" i="1"/>
  <c r="AC45" i="1"/>
  <c r="AH45" i="1"/>
  <c r="AM45" i="1"/>
  <c r="AR45" i="1"/>
  <c r="AW45" i="1"/>
  <c r="BB45" i="1"/>
  <c r="BG45" i="1"/>
  <c r="BL45" i="1"/>
  <c r="BQ45" i="1"/>
  <c r="AC46" i="1"/>
  <c r="AH46" i="1"/>
  <c r="AM46" i="1"/>
  <c r="AR46" i="1"/>
  <c r="AW46" i="1"/>
  <c r="BB46" i="1"/>
  <c r="BG46" i="1"/>
  <c r="BL46" i="1"/>
  <c r="BQ46" i="1"/>
  <c r="AC47" i="1"/>
  <c r="AH47" i="1"/>
  <c r="AM47" i="1"/>
  <c r="AR47" i="1"/>
  <c r="AW47" i="1"/>
  <c r="BB47" i="1"/>
  <c r="BG47" i="1"/>
  <c r="BL47" i="1"/>
  <c r="BQ47" i="1"/>
  <c r="AC48" i="1"/>
  <c r="AH48" i="1"/>
  <c r="AM48" i="1"/>
  <c r="AR48" i="1"/>
  <c r="AW48" i="1"/>
  <c r="BB48" i="1"/>
  <c r="BG48" i="1"/>
  <c r="BL48" i="1"/>
  <c r="BQ48" i="1"/>
  <c r="AC49" i="1"/>
  <c r="AH49" i="1"/>
  <c r="AM49" i="1"/>
  <c r="AR49" i="1"/>
  <c r="AW49" i="1"/>
  <c r="BB49" i="1"/>
  <c r="BG49" i="1"/>
  <c r="BL49" i="1"/>
  <c r="BQ49" i="1"/>
  <c r="AC50" i="1"/>
  <c r="AH50" i="1"/>
  <c r="AM50" i="1"/>
  <c r="AR50" i="1"/>
  <c r="AW50" i="1"/>
  <c r="BB50" i="1"/>
  <c r="BG50" i="1"/>
  <c r="BL50" i="1"/>
  <c r="BQ50" i="1"/>
  <c r="AC51" i="1"/>
  <c r="AH51" i="1"/>
  <c r="AM51" i="1"/>
  <c r="AR51" i="1"/>
  <c r="AW51" i="1"/>
  <c r="BB51" i="1"/>
  <c r="BG51" i="1"/>
  <c r="BL51" i="1"/>
  <c r="BQ51" i="1"/>
  <c r="AC52" i="1"/>
  <c r="AH52" i="1"/>
  <c r="AM52" i="1"/>
  <c r="AR52" i="1"/>
  <c r="AW52" i="1"/>
  <c r="BB52" i="1"/>
  <c r="BG52" i="1"/>
  <c r="BL52" i="1"/>
  <c r="BQ52" i="1"/>
  <c r="AC53" i="1"/>
  <c r="AH53" i="1"/>
  <c r="AM53" i="1"/>
  <c r="AR53" i="1"/>
  <c r="AW53" i="1"/>
  <c r="BB53" i="1"/>
  <c r="BG53" i="1"/>
  <c r="BL53" i="1"/>
  <c r="BQ53" i="1"/>
  <c r="AC54" i="1"/>
  <c r="AH54" i="1"/>
  <c r="AM54" i="1"/>
  <c r="AR54" i="1"/>
  <c r="AW54" i="1"/>
  <c r="BB54" i="1"/>
  <c r="BG54" i="1"/>
  <c r="BL54" i="1"/>
  <c r="BQ54" i="1"/>
  <c r="AC55" i="1"/>
  <c r="AH55" i="1"/>
  <c r="AM55" i="1"/>
  <c r="AR55" i="1"/>
  <c r="AW55" i="1"/>
  <c r="BB55" i="1"/>
  <c r="BG55" i="1"/>
  <c r="BL55" i="1"/>
  <c r="BQ55" i="1"/>
  <c r="AC56" i="1"/>
  <c r="AH56" i="1"/>
  <c r="AM56" i="1"/>
  <c r="AR56" i="1"/>
  <c r="AW56" i="1"/>
  <c r="BB56" i="1"/>
  <c r="BG56" i="1"/>
  <c r="BL56" i="1"/>
  <c r="BQ56" i="1"/>
  <c r="AC57" i="1"/>
  <c r="AH57" i="1"/>
  <c r="AM57" i="1"/>
  <c r="AR57" i="1"/>
  <c r="AW57" i="1"/>
  <c r="BB57" i="1"/>
  <c r="BG57" i="1"/>
  <c r="BL57" i="1"/>
  <c r="BQ57" i="1"/>
  <c r="AC58" i="1"/>
  <c r="AH58" i="1"/>
  <c r="AM58" i="1"/>
  <c r="AR58" i="1"/>
  <c r="AW58" i="1"/>
  <c r="BB58" i="1"/>
  <c r="BG58" i="1"/>
  <c r="BL58" i="1"/>
  <c r="BQ58" i="1"/>
  <c r="AC59" i="1"/>
  <c r="AH59" i="1"/>
  <c r="AM59" i="1"/>
  <c r="AR59" i="1"/>
  <c r="AW59" i="1"/>
  <c r="BB59" i="1"/>
  <c r="BG59" i="1"/>
  <c r="BL59" i="1"/>
  <c r="BQ59" i="1"/>
  <c r="AC60" i="1"/>
  <c r="AH60" i="1"/>
  <c r="AM60" i="1"/>
  <c r="AR60" i="1"/>
  <c r="AW60" i="1"/>
  <c r="BB60" i="1"/>
  <c r="BG60" i="1"/>
  <c r="BL60" i="1"/>
  <c r="BQ60" i="1"/>
  <c r="AC61" i="1"/>
  <c r="AH61" i="1"/>
  <c r="AM61" i="1"/>
  <c r="AR61" i="1"/>
  <c r="AW61" i="1"/>
  <c r="BB61" i="1"/>
  <c r="BG61" i="1"/>
  <c r="BL61" i="1"/>
  <c r="BQ61" i="1"/>
  <c r="AC62" i="1"/>
  <c r="AH62" i="1"/>
  <c r="AM62" i="1"/>
  <c r="AR62" i="1"/>
  <c r="AW62" i="1"/>
  <c r="BB62" i="1"/>
  <c r="BG62" i="1"/>
  <c r="BL62" i="1"/>
  <c r="BQ62" i="1"/>
  <c r="AC63" i="1"/>
  <c r="AH63" i="1"/>
  <c r="AM63" i="1"/>
  <c r="AR63" i="1"/>
  <c r="AW63" i="1"/>
  <c r="BB63" i="1"/>
  <c r="BG63" i="1"/>
  <c r="BL63" i="1"/>
  <c r="BQ63" i="1"/>
  <c r="AC64" i="1"/>
  <c r="AH64" i="1"/>
  <c r="AM64" i="1"/>
  <c r="AR64" i="1"/>
  <c r="AW64" i="1"/>
  <c r="BB64" i="1"/>
  <c r="BG64" i="1"/>
  <c r="BL64" i="1"/>
  <c r="BQ64" i="1"/>
  <c r="AC65" i="1"/>
  <c r="AH65" i="1"/>
  <c r="AM65" i="1"/>
  <c r="AR65" i="1"/>
  <c r="AW65" i="1"/>
  <c r="BB65" i="1"/>
  <c r="BG65" i="1"/>
  <c r="BL65" i="1"/>
  <c r="BQ65" i="1"/>
  <c r="AC66" i="1"/>
  <c r="AH66" i="1"/>
  <c r="AM66" i="1"/>
  <c r="AR66" i="1"/>
  <c r="AW66" i="1"/>
  <c r="BB66" i="1"/>
  <c r="BG66" i="1"/>
  <c r="BL66" i="1"/>
  <c r="BQ66" i="1"/>
  <c r="AC67" i="1"/>
  <c r="AH67" i="1"/>
  <c r="AM67" i="1"/>
  <c r="AR67" i="1"/>
  <c r="AW67" i="1"/>
  <c r="BB67" i="1"/>
  <c r="BG67" i="1"/>
  <c r="BL67" i="1"/>
  <c r="BQ67" i="1"/>
  <c r="AC68" i="1"/>
  <c r="AH68" i="1"/>
  <c r="AM68" i="1"/>
  <c r="AR68" i="1"/>
  <c r="AW68" i="1"/>
  <c r="BB68" i="1"/>
  <c r="BG68" i="1"/>
  <c r="BL68" i="1"/>
  <c r="BQ68" i="1"/>
  <c r="AC69" i="1"/>
  <c r="AH69" i="1"/>
  <c r="AM69" i="1"/>
  <c r="AR69" i="1"/>
  <c r="AW69" i="1"/>
  <c r="BB69" i="1"/>
  <c r="BG69" i="1"/>
  <c r="BL69" i="1"/>
  <c r="BQ69" i="1"/>
  <c r="AC70" i="1"/>
  <c r="AH70" i="1"/>
  <c r="AM70" i="1"/>
  <c r="AR70" i="1"/>
  <c r="AW70" i="1"/>
  <c r="BB70" i="1"/>
  <c r="BG70" i="1"/>
  <c r="BL70" i="1"/>
  <c r="BQ70" i="1"/>
  <c r="AC71" i="1"/>
  <c r="AH71" i="1"/>
  <c r="AM71" i="1"/>
  <c r="AR71" i="1"/>
  <c r="AW71" i="1"/>
  <c r="BB71" i="1"/>
  <c r="BG71" i="1"/>
  <c r="BL71" i="1"/>
  <c r="BQ71" i="1"/>
  <c r="AC72" i="1"/>
  <c r="AH72" i="1"/>
  <c r="AM72" i="1"/>
  <c r="AR72" i="1"/>
  <c r="AW72" i="1"/>
  <c r="BB72" i="1"/>
  <c r="BG72" i="1"/>
  <c r="BL72" i="1"/>
  <c r="BQ72" i="1"/>
  <c r="AC73" i="1"/>
  <c r="AH73" i="1"/>
  <c r="AM73" i="1"/>
  <c r="AR73" i="1"/>
  <c r="AW73" i="1"/>
  <c r="BB73" i="1"/>
  <c r="BG73" i="1"/>
  <c r="BL73" i="1"/>
  <c r="BQ73" i="1"/>
  <c r="AC74" i="1"/>
  <c r="AH74" i="1"/>
  <c r="AM74" i="1"/>
  <c r="AR74" i="1"/>
  <c r="AW74" i="1"/>
  <c r="BB74" i="1"/>
  <c r="BG74" i="1"/>
  <c r="BL74" i="1"/>
  <c r="BQ74" i="1"/>
  <c r="AC75" i="1"/>
  <c r="AH75" i="1"/>
  <c r="AM75" i="1"/>
  <c r="AR75" i="1"/>
  <c r="AW75" i="1"/>
  <c r="BB75" i="1"/>
  <c r="BG75" i="1"/>
  <c r="BL75" i="1"/>
  <c r="BQ75" i="1"/>
  <c r="AC76" i="1"/>
  <c r="AH76" i="1"/>
  <c r="AM76" i="1"/>
  <c r="AR76" i="1"/>
  <c r="AW76" i="1"/>
  <c r="BB76" i="1"/>
  <c r="BG76" i="1"/>
  <c r="BL76" i="1"/>
  <c r="BQ76" i="1"/>
  <c r="AC77" i="1"/>
  <c r="AH77" i="1"/>
  <c r="AM77" i="1"/>
  <c r="AR77" i="1"/>
  <c r="AW77" i="1"/>
  <c r="BB77" i="1"/>
  <c r="BG77" i="1"/>
  <c r="BL77" i="1"/>
  <c r="BQ77" i="1"/>
  <c r="AC78" i="1"/>
  <c r="AH78" i="1"/>
  <c r="AM78" i="1"/>
  <c r="AR78" i="1"/>
  <c r="AW78" i="1"/>
  <c r="BB78" i="1"/>
  <c r="BG78" i="1"/>
  <c r="BL78" i="1"/>
  <c r="BQ78" i="1"/>
  <c r="AC79" i="1"/>
  <c r="AH79" i="1"/>
  <c r="AM79" i="1"/>
  <c r="AR79" i="1"/>
  <c r="AW79" i="1"/>
  <c r="BB79" i="1"/>
  <c r="BG79" i="1"/>
  <c r="BL79" i="1"/>
  <c r="BQ79" i="1"/>
  <c r="AC80" i="1"/>
  <c r="AH80" i="1"/>
  <c r="AM80" i="1"/>
  <c r="AR80" i="1"/>
  <c r="AW80" i="1"/>
  <c r="BB80" i="1"/>
  <c r="BG80" i="1"/>
  <c r="BL80" i="1"/>
  <c r="BQ80" i="1"/>
  <c r="AC81" i="1"/>
  <c r="AH81" i="1"/>
  <c r="AM81" i="1"/>
  <c r="AR81" i="1"/>
  <c r="AW81" i="1"/>
  <c r="BB81" i="1"/>
  <c r="BG81" i="1"/>
  <c r="BL81" i="1"/>
  <c r="BQ81" i="1"/>
  <c r="AC82" i="1"/>
  <c r="AH82" i="1"/>
  <c r="AM82" i="1"/>
  <c r="AR82" i="1"/>
  <c r="AW82" i="1"/>
  <c r="BB82" i="1"/>
  <c r="BG82" i="1"/>
  <c r="BL82" i="1"/>
  <c r="BQ82" i="1"/>
  <c r="AC83" i="1"/>
  <c r="AH83" i="1"/>
  <c r="AM83" i="1"/>
  <c r="AR83" i="1"/>
  <c r="AW83" i="1"/>
  <c r="BB83" i="1"/>
  <c r="BG83" i="1"/>
  <c r="BL83" i="1"/>
  <c r="BQ83" i="1"/>
  <c r="AC84" i="1"/>
  <c r="AH84" i="1"/>
  <c r="AM84" i="1"/>
  <c r="AR84" i="1"/>
  <c r="AW84" i="1"/>
  <c r="BB84" i="1"/>
  <c r="BG84" i="1"/>
  <c r="BL84" i="1"/>
  <c r="BQ84" i="1"/>
  <c r="AC85" i="1"/>
  <c r="AH85" i="1"/>
  <c r="AM85" i="1"/>
  <c r="AR85" i="1"/>
  <c r="AW85" i="1"/>
  <c r="BB85" i="1"/>
  <c r="BG85" i="1"/>
  <c r="BL85" i="1"/>
  <c r="BQ85" i="1"/>
  <c r="AC86" i="1"/>
  <c r="AH86" i="1"/>
  <c r="AM86" i="1"/>
  <c r="AR86" i="1"/>
  <c r="AW86" i="1"/>
  <c r="BB86" i="1"/>
  <c r="BG86" i="1"/>
  <c r="BL86" i="1"/>
  <c r="BQ86" i="1"/>
  <c r="AC87" i="1"/>
  <c r="AH87" i="1"/>
  <c r="AM87" i="1"/>
  <c r="AR87" i="1"/>
  <c r="AW87" i="1"/>
  <c r="BB87" i="1"/>
  <c r="BG87" i="1"/>
  <c r="BL87" i="1"/>
  <c r="BQ87" i="1"/>
  <c r="AC88" i="1"/>
  <c r="AH88" i="1"/>
  <c r="AM88" i="1"/>
  <c r="AR88" i="1"/>
  <c r="AW88" i="1"/>
  <c r="BB88" i="1"/>
  <c r="BG88" i="1"/>
  <c r="BL88" i="1"/>
  <c r="BQ88" i="1"/>
  <c r="AC89" i="1"/>
  <c r="AH89" i="1"/>
  <c r="AM89" i="1"/>
  <c r="AR89" i="1"/>
  <c r="AW89" i="1"/>
  <c r="BB89" i="1"/>
  <c r="BG89" i="1"/>
  <c r="BL89" i="1"/>
  <c r="BQ89" i="1"/>
  <c r="AC90" i="1"/>
  <c r="AH90" i="1"/>
  <c r="AM90" i="1"/>
  <c r="AR90" i="1"/>
  <c r="AW90" i="1"/>
  <c r="BB90" i="1"/>
  <c r="BG90" i="1"/>
  <c r="BL90" i="1"/>
  <c r="BQ90" i="1"/>
  <c r="AC91" i="1"/>
  <c r="AH91" i="1"/>
  <c r="AM91" i="1"/>
  <c r="AR91" i="1"/>
  <c r="AW91" i="1"/>
  <c r="BB91" i="1"/>
  <c r="BG91" i="1"/>
  <c r="BL91" i="1"/>
  <c r="BQ91" i="1"/>
  <c r="AC92" i="1"/>
  <c r="AH92" i="1"/>
  <c r="AM92" i="1"/>
  <c r="AR92" i="1"/>
  <c r="AW92" i="1"/>
  <c r="BB92" i="1"/>
  <c r="BG92" i="1"/>
  <c r="BL92" i="1"/>
  <c r="BQ92" i="1"/>
  <c r="AC93" i="1"/>
  <c r="AH93" i="1"/>
  <c r="AM93" i="1"/>
  <c r="AR93" i="1"/>
  <c r="AW93" i="1"/>
  <c r="BB93" i="1"/>
  <c r="BG93" i="1"/>
  <c r="BL93" i="1"/>
  <c r="BQ93" i="1"/>
  <c r="AC94" i="1"/>
  <c r="AH94" i="1"/>
  <c r="AM94" i="1"/>
  <c r="AR94" i="1"/>
  <c r="AW94" i="1"/>
  <c r="BB94" i="1"/>
  <c r="BG94" i="1"/>
  <c r="BL94" i="1"/>
  <c r="BQ94" i="1"/>
  <c r="AC95" i="1"/>
  <c r="AH95" i="1"/>
  <c r="AM95" i="1"/>
  <c r="AR95" i="1"/>
  <c r="AW95" i="1"/>
  <c r="BB95" i="1"/>
  <c r="BG95" i="1"/>
  <c r="BL95" i="1"/>
  <c r="BQ95" i="1"/>
  <c r="AC96" i="1"/>
  <c r="AH96" i="1"/>
  <c r="AM96" i="1"/>
  <c r="AR96" i="1"/>
  <c r="AW96" i="1"/>
  <c r="BB96" i="1"/>
  <c r="BG96" i="1"/>
  <c r="BL96" i="1"/>
  <c r="BQ96" i="1"/>
  <c r="AC97" i="1"/>
  <c r="AH97" i="1"/>
  <c r="AM97" i="1"/>
  <c r="AR97" i="1"/>
  <c r="AW97" i="1"/>
  <c r="BB97" i="1"/>
  <c r="BG97" i="1"/>
  <c r="BL97" i="1"/>
  <c r="BQ97" i="1"/>
  <c r="AC98" i="1"/>
  <c r="AH98" i="1"/>
  <c r="AM98" i="1"/>
  <c r="AR98" i="1"/>
  <c r="AW98" i="1"/>
  <c r="BB98" i="1"/>
  <c r="BG98" i="1"/>
  <c r="BL98" i="1"/>
  <c r="BQ98" i="1"/>
  <c r="AC99" i="1"/>
  <c r="AH99" i="1"/>
  <c r="AM99" i="1"/>
  <c r="AR99" i="1"/>
  <c r="AW99" i="1"/>
  <c r="BB99" i="1"/>
  <c r="BG99" i="1"/>
  <c r="BL99" i="1"/>
  <c r="BQ99" i="1"/>
  <c r="AC100" i="1"/>
  <c r="AH100" i="1"/>
  <c r="AM100" i="1"/>
  <c r="AR100" i="1"/>
  <c r="AW100" i="1"/>
  <c r="BB100" i="1"/>
  <c r="BG100" i="1"/>
  <c r="BL100" i="1"/>
  <c r="BQ100" i="1"/>
  <c r="AC101" i="1"/>
  <c r="AH101" i="1"/>
  <c r="AM101" i="1"/>
  <c r="AR101" i="1"/>
  <c r="AW101" i="1"/>
  <c r="BB101" i="1"/>
  <c r="BG101" i="1"/>
  <c r="BL101" i="1"/>
  <c r="BQ101" i="1"/>
  <c r="AC102" i="1"/>
  <c r="AH102" i="1"/>
  <c r="AM102" i="1"/>
  <c r="AR102" i="1"/>
  <c r="AW102" i="1"/>
  <c r="BB102" i="1"/>
  <c r="BG102" i="1"/>
  <c r="BL102" i="1"/>
  <c r="BQ102" i="1"/>
  <c r="AC103" i="1"/>
  <c r="AH103" i="1"/>
  <c r="AM103" i="1"/>
  <c r="AR103" i="1"/>
  <c r="AW103" i="1"/>
  <c r="BB103" i="1"/>
  <c r="BG103" i="1"/>
  <c r="BL103" i="1"/>
  <c r="BQ103" i="1"/>
  <c r="AC104" i="1"/>
  <c r="AH104" i="1"/>
  <c r="AM104" i="1"/>
  <c r="AR104" i="1"/>
  <c r="AW104" i="1"/>
  <c r="BB104" i="1"/>
  <c r="BG104" i="1"/>
  <c r="BL104" i="1"/>
  <c r="BQ104" i="1"/>
  <c r="AC105" i="1"/>
  <c r="AH105" i="1"/>
  <c r="AM105" i="1"/>
  <c r="AR105" i="1"/>
  <c r="AW105" i="1"/>
  <c r="BB105" i="1"/>
  <c r="BG105" i="1"/>
  <c r="BL105" i="1"/>
  <c r="BQ105" i="1"/>
  <c r="AC106" i="1"/>
  <c r="AH106" i="1"/>
  <c r="AM106" i="1"/>
  <c r="AR106" i="1"/>
  <c r="AW106" i="1"/>
  <c r="BB106" i="1"/>
  <c r="BG106" i="1"/>
  <c r="BL106" i="1"/>
  <c r="BQ106" i="1"/>
  <c r="AC107" i="1"/>
  <c r="AH107" i="1"/>
  <c r="AM107" i="1"/>
  <c r="AR107" i="1"/>
  <c r="AW107" i="1"/>
  <c r="BB107" i="1"/>
  <c r="BG107" i="1"/>
  <c r="BL107" i="1"/>
  <c r="BQ107" i="1"/>
  <c r="AC108" i="1"/>
  <c r="AH108" i="1"/>
  <c r="AM108" i="1"/>
  <c r="AR108" i="1"/>
  <c r="AW108" i="1"/>
  <c r="BB108" i="1"/>
  <c r="BG108" i="1"/>
  <c r="BL108" i="1"/>
  <c r="BQ108" i="1"/>
  <c r="AC109" i="1"/>
  <c r="AH109" i="1"/>
  <c r="AM109" i="1"/>
  <c r="AR109" i="1"/>
  <c r="AW109" i="1"/>
  <c r="BB109" i="1"/>
  <c r="BG109" i="1"/>
  <c r="BL109" i="1"/>
  <c r="BQ109" i="1"/>
  <c r="AC110" i="1"/>
  <c r="AH110" i="1"/>
  <c r="AM110" i="1"/>
  <c r="AR110" i="1"/>
  <c r="AW110" i="1"/>
  <c r="BB110" i="1"/>
  <c r="BG110" i="1"/>
  <c r="BL110" i="1"/>
  <c r="BQ110" i="1"/>
  <c r="AC111" i="1"/>
  <c r="AH111" i="1"/>
  <c r="AM111" i="1"/>
  <c r="AR111" i="1"/>
  <c r="AW111" i="1"/>
  <c r="BB111" i="1"/>
  <c r="BG111" i="1"/>
  <c r="BL111" i="1"/>
  <c r="BQ111" i="1"/>
  <c r="AC112" i="1"/>
  <c r="AH112" i="1"/>
  <c r="AM112" i="1"/>
  <c r="AR112" i="1"/>
  <c r="AW112" i="1"/>
  <c r="BB112" i="1"/>
  <c r="BG112" i="1"/>
  <c r="BL112" i="1"/>
  <c r="BQ112" i="1"/>
  <c r="AC113" i="1"/>
  <c r="AH113" i="1"/>
  <c r="AM113" i="1"/>
  <c r="AR113" i="1"/>
  <c r="AW113" i="1"/>
  <c r="BB113" i="1"/>
  <c r="BG113" i="1"/>
  <c r="BL113" i="1"/>
  <c r="BQ113" i="1"/>
  <c r="AC114" i="1"/>
  <c r="AH114" i="1"/>
  <c r="AM114" i="1"/>
  <c r="AR114" i="1"/>
  <c r="AW114" i="1"/>
  <c r="BB114" i="1"/>
  <c r="BG114" i="1"/>
  <c r="BL114" i="1"/>
  <c r="BQ114" i="1"/>
  <c r="AC115" i="1"/>
  <c r="AH115" i="1"/>
  <c r="AM115" i="1"/>
  <c r="AR115" i="1"/>
  <c r="AW115" i="1"/>
  <c r="BB115" i="1"/>
  <c r="BG115" i="1"/>
  <c r="BL115" i="1"/>
  <c r="BQ115" i="1"/>
  <c r="AC116" i="1"/>
  <c r="AH116" i="1"/>
  <c r="AM116" i="1"/>
  <c r="AR116" i="1"/>
  <c r="AW116" i="1"/>
  <c r="BB116" i="1"/>
  <c r="BG116" i="1"/>
  <c r="BL116" i="1"/>
  <c r="BQ116" i="1"/>
  <c r="AC117" i="1"/>
  <c r="AH117" i="1"/>
  <c r="AM117" i="1"/>
  <c r="AR117" i="1"/>
  <c r="AW117" i="1"/>
  <c r="BB117" i="1"/>
  <c r="BG117" i="1"/>
  <c r="BL117" i="1"/>
  <c r="BQ117" i="1"/>
  <c r="AC118" i="1"/>
  <c r="AH118" i="1"/>
  <c r="AM118" i="1"/>
  <c r="AR118" i="1"/>
  <c r="AW118" i="1"/>
  <c r="BB118" i="1"/>
  <c r="BG118" i="1"/>
  <c r="BL118" i="1"/>
  <c r="BQ118" i="1"/>
  <c r="AC119" i="1"/>
  <c r="AH119" i="1"/>
  <c r="AM119" i="1"/>
  <c r="AR119" i="1"/>
  <c r="AW119" i="1"/>
  <c r="BB119" i="1"/>
  <c r="BG119" i="1"/>
  <c r="BL119" i="1"/>
  <c r="BQ119" i="1"/>
  <c r="AC120" i="1"/>
  <c r="AH120" i="1"/>
  <c r="AM120" i="1"/>
  <c r="AR120" i="1"/>
  <c r="AW120" i="1"/>
  <c r="BB120" i="1"/>
  <c r="BG120" i="1"/>
  <c r="BL120" i="1"/>
  <c r="BQ120" i="1"/>
  <c r="AC121" i="1"/>
  <c r="AH121" i="1"/>
  <c r="AM121" i="1"/>
  <c r="AR121" i="1"/>
  <c r="AW121" i="1"/>
  <c r="BB121" i="1"/>
  <c r="BG121" i="1"/>
  <c r="BL121" i="1"/>
  <c r="BQ121" i="1"/>
  <c r="AC122" i="1"/>
  <c r="AH122" i="1"/>
  <c r="AM122" i="1"/>
  <c r="AR122" i="1"/>
  <c r="AW122" i="1"/>
  <c r="BB122" i="1"/>
  <c r="BG122" i="1"/>
  <c r="BL122" i="1"/>
  <c r="BQ122" i="1"/>
  <c r="AC123" i="1"/>
  <c r="AH123" i="1"/>
  <c r="AM123" i="1"/>
  <c r="AR123" i="1"/>
  <c r="AW123" i="1"/>
  <c r="BB123" i="1"/>
  <c r="BG123" i="1"/>
  <c r="BL123" i="1"/>
  <c r="BQ123" i="1"/>
  <c r="AC124" i="1"/>
  <c r="AH124" i="1"/>
  <c r="AM124" i="1"/>
  <c r="AR124" i="1"/>
  <c r="AW124" i="1"/>
  <c r="BB124" i="1"/>
  <c r="BG124" i="1"/>
  <c r="BL124" i="1"/>
  <c r="BQ124" i="1"/>
  <c r="AC125" i="1"/>
  <c r="AH125" i="1"/>
  <c r="AM125" i="1"/>
  <c r="AR125" i="1"/>
  <c r="AW125" i="1"/>
  <c r="BB125" i="1"/>
  <c r="BG125" i="1"/>
  <c r="BL125" i="1"/>
  <c r="BQ125" i="1"/>
  <c r="AC126" i="1"/>
  <c r="AH126" i="1"/>
  <c r="AM126" i="1"/>
  <c r="AR126" i="1"/>
  <c r="AW126" i="1"/>
  <c r="BB126" i="1"/>
  <c r="BG126" i="1"/>
  <c r="BL126" i="1"/>
  <c r="BQ126" i="1"/>
  <c r="AC127" i="1"/>
  <c r="AH127" i="1"/>
  <c r="AM127" i="1"/>
  <c r="AR127" i="1"/>
  <c r="AW127" i="1"/>
  <c r="BB127" i="1"/>
  <c r="BG127" i="1"/>
  <c r="BL127" i="1"/>
  <c r="BQ127" i="1"/>
  <c r="AC128" i="1"/>
  <c r="AH128" i="1"/>
  <c r="AM128" i="1"/>
  <c r="AR128" i="1"/>
  <c r="AW128" i="1"/>
  <c r="BB128" i="1"/>
  <c r="BG128" i="1"/>
  <c r="BL128" i="1"/>
  <c r="BQ128" i="1"/>
  <c r="AC129" i="1"/>
  <c r="AH129" i="1"/>
  <c r="AM129" i="1"/>
  <c r="AR129" i="1"/>
  <c r="AW129" i="1"/>
  <c r="BB129" i="1"/>
  <c r="BG129" i="1"/>
  <c r="BL129" i="1"/>
  <c r="BQ129" i="1"/>
  <c r="AC130" i="1"/>
  <c r="AH130" i="1"/>
  <c r="AM130" i="1"/>
  <c r="AR130" i="1"/>
  <c r="AW130" i="1"/>
  <c r="BB130" i="1"/>
  <c r="BG130" i="1"/>
  <c r="BL130" i="1"/>
  <c r="BQ130" i="1"/>
  <c r="AC131" i="1"/>
  <c r="AH131" i="1"/>
  <c r="AM131" i="1"/>
  <c r="AR131" i="1"/>
  <c r="AW131" i="1"/>
  <c r="BB131" i="1"/>
  <c r="BG131" i="1"/>
  <c r="BL131" i="1"/>
  <c r="BQ131" i="1"/>
  <c r="AC132" i="1"/>
  <c r="AH132" i="1"/>
  <c r="AM132" i="1"/>
  <c r="AR132" i="1"/>
  <c r="AW132" i="1"/>
  <c r="BB132" i="1"/>
  <c r="BG132" i="1"/>
  <c r="BL132" i="1"/>
  <c r="BQ132" i="1"/>
  <c r="AC133" i="1"/>
  <c r="AH133" i="1"/>
  <c r="AM133" i="1"/>
  <c r="AR133" i="1"/>
  <c r="AW133" i="1"/>
  <c r="BB133" i="1"/>
  <c r="BG133" i="1"/>
  <c r="BL133" i="1"/>
  <c r="BQ133" i="1"/>
  <c r="AC134" i="1"/>
  <c r="AH134" i="1"/>
  <c r="AM134" i="1"/>
  <c r="AR134" i="1"/>
  <c r="AW134" i="1"/>
  <c r="BB134" i="1"/>
  <c r="BG134" i="1"/>
  <c r="BL134" i="1"/>
  <c r="BQ134" i="1"/>
  <c r="AC135" i="1"/>
  <c r="AH135" i="1"/>
  <c r="AM135" i="1"/>
  <c r="AR135" i="1"/>
  <c r="AW135" i="1"/>
  <c r="BB135" i="1"/>
  <c r="BG135" i="1"/>
  <c r="BL135" i="1"/>
  <c r="BQ135" i="1"/>
  <c r="AC136" i="1"/>
  <c r="AH136" i="1"/>
  <c r="AM136" i="1"/>
  <c r="AR136" i="1"/>
  <c r="AW136" i="1"/>
  <c r="BB136" i="1"/>
  <c r="BG136" i="1"/>
  <c r="BL136" i="1"/>
  <c r="BQ136" i="1"/>
  <c r="AC137" i="1"/>
  <c r="AH137" i="1"/>
  <c r="AM137" i="1"/>
  <c r="AR137" i="1"/>
  <c r="AW137" i="1"/>
  <c r="BB137" i="1"/>
  <c r="BG137" i="1"/>
  <c r="BL137" i="1"/>
  <c r="BQ137" i="1"/>
  <c r="AC138" i="1"/>
  <c r="AH138" i="1"/>
  <c r="AM138" i="1"/>
  <c r="AR138" i="1"/>
  <c r="AW138" i="1"/>
  <c r="BB138" i="1"/>
  <c r="BG138" i="1"/>
  <c r="BL138" i="1"/>
  <c r="BQ138" i="1"/>
  <c r="AC139" i="1"/>
  <c r="AH139" i="1"/>
  <c r="AM139" i="1"/>
  <c r="AR139" i="1"/>
  <c r="AW139" i="1"/>
  <c r="BB139" i="1"/>
  <c r="BG139" i="1"/>
  <c r="BL139" i="1"/>
  <c r="BQ139" i="1"/>
  <c r="AC140" i="1"/>
  <c r="AH140" i="1"/>
  <c r="AM140" i="1"/>
  <c r="AR140" i="1"/>
  <c r="AW140" i="1"/>
  <c r="BB140" i="1"/>
  <c r="BG140" i="1"/>
  <c r="BL140" i="1"/>
  <c r="BQ140" i="1"/>
  <c r="AC141" i="1"/>
  <c r="AH141" i="1"/>
  <c r="AM141" i="1"/>
  <c r="AR141" i="1"/>
  <c r="AW141" i="1"/>
  <c r="BB141" i="1"/>
  <c r="BG141" i="1"/>
  <c r="BL141" i="1"/>
  <c r="BQ141" i="1"/>
  <c r="AC142" i="1"/>
  <c r="AH142" i="1"/>
  <c r="AM142" i="1"/>
  <c r="AR142" i="1"/>
  <c r="AW142" i="1"/>
  <c r="BB142" i="1"/>
  <c r="BG142" i="1"/>
  <c r="BL142" i="1"/>
  <c r="BQ142" i="1"/>
  <c r="AC143" i="1"/>
  <c r="AH143" i="1"/>
  <c r="AM143" i="1"/>
  <c r="AR143" i="1"/>
  <c r="AW143" i="1"/>
  <c r="BB143" i="1"/>
  <c r="BG143" i="1"/>
  <c r="BL143" i="1"/>
  <c r="BQ143" i="1"/>
  <c r="AC144" i="1"/>
  <c r="AH144" i="1"/>
  <c r="AM144" i="1"/>
  <c r="AR144" i="1"/>
  <c r="AW144" i="1"/>
  <c r="BB144" i="1"/>
  <c r="BG144" i="1"/>
  <c r="BL144" i="1"/>
  <c r="BQ144" i="1"/>
  <c r="AC145" i="1"/>
  <c r="AH145" i="1"/>
  <c r="AM145" i="1"/>
  <c r="AR145" i="1"/>
  <c r="AW145" i="1"/>
  <c r="BB145" i="1"/>
  <c r="BG145" i="1"/>
  <c r="BL145" i="1"/>
  <c r="BQ145" i="1"/>
  <c r="AC146" i="1"/>
  <c r="AH146" i="1"/>
  <c r="AM146" i="1"/>
  <c r="AR146" i="1"/>
  <c r="AW146" i="1"/>
  <c r="BB146" i="1"/>
  <c r="BG146" i="1"/>
  <c r="BL146" i="1"/>
  <c r="BQ146" i="1"/>
  <c r="AC147" i="1"/>
  <c r="AH147" i="1"/>
  <c r="AM147" i="1"/>
  <c r="AR147" i="1"/>
  <c r="AW147" i="1"/>
  <c r="BB147" i="1"/>
  <c r="BG147" i="1"/>
  <c r="BL147" i="1"/>
  <c r="BQ147" i="1"/>
  <c r="AC148" i="1"/>
  <c r="AH148" i="1"/>
  <c r="AM148" i="1"/>
  <c r="AR148" i="1"/>
  <c r="AW148" i="1"/>
  <c r="BB148" i="1"/>
  <c r="BG148" i="1"/>
  <c r="BL148" i="1"/>
  <c r="BQ148" i="1"/>
  <c r="AC149" i="1"/>
  <c r="AH149" i="1"/>
  <c r="AM149" i="1"/>
  <c r="AR149" i="1"/>
  <c r="AW149" i="1"/>
  <c r="BB149" i="1"/>
  <c r="BG149" i="1"/>
  <c r="BL149" i="1"/>
  <c r="BQ149" i="1"/>
  <c r="AC150" i="1"/>
  <c r="AH150" i="1"/>
  <c r="AM150" i="1"/>
  <c r="AR150" i="1"/>
  <c r="AW150" i="1"/>
  <c r="BB150" i="1"/>
  <c r="BG150" i="1"/>
  <c r="BL150" i="1"/>
  <c r="BQ150" i="1"/>
  <c r="AC151" i="1"/>
  <c r="AH151" i="1"/>
  <c r="AM151" i="1"/>
  <c r="AR151" i="1"/>
  <c r="AW151" i="1"/>
  <c r="BB151" i="1"/>
  <c r="BG151" i="1"/>
  <c r="BL151" i="1"/>
  <c r="BQ151" i="1"/>
  <c r="AC152" i="1"/>
  <c r="AH152" i="1"/>
  <c r="AM152" i="1"/>
  <c r="AR152" i="1"/>
  <c r="AW152" i="1"/>
  <c r="BB152" i="1"/>
  <c r="BG152" i="1"/>
  <c r="BL152" i="1"/>
  <c r="BQ152" i="1"/>
  <c r="AC153" i="1"/>
  <c r="AH153" i="1"/>
  <c r="AM153" i="1"/>
  <c r="AR153" i="1"/>
  <c r="AW153" i="1"/>
  <c r="BB153" i="1"/>
  <c r="BG153" i="1"/>
  <c r="BL153" i="1"/>
  <c r="BQ153" i="1"/>
  <c r="AC154" i="1"/>
  <c r="AH154" i="1"/>
  <c r="AM154" i="1"/>
  <c r="AR154" i="1"/>
  <c r="AW154" i="1"/>
  <c r="BB154" i="1"/>
  <c r="BG154" i="1"/>
  <c r="BL154" i="1"/>
  <c r="BQ154" i="1"/>
  <c r="AC155" i="1"/>
  <c r="AH155" i="1"/>
  <c r="AM155" i="1"/>
  <c r="AR155" i="1"/>
  <c r="AW155" i="1"/>
  <c r="BB155" i="1"/>
  <c r="BG155" i="1"/>
  <c r="BL155" i="1"/>
  <c r="BQ155" i="1"/>
  <c r="AC156" i="1"/>
  <c r="AH156" i="1"/>
  <c r="AM156" i="1"/>
  <c r="AR156" i="1"/>
  <c r="AW156" i="1"/>
  <c r="BB156" i="1"/>
  <c r="BG156" i="1"/>
  <c r="BL156" i="1"/>
  <c r="BQ156" i="1"/>
  <c r="AC157" i="1"/>
  <c r="AH157" i="1"/>
  <c r="AM157" i="1"/>
  <c r="AR157" i="1"/>
  <c r="AW157" i="1"/>
  <c r="BB157" i="1"/>
  <c r="BG157" i="1"/>
  <c r="BL157" i="1"/>
  <c r="BQ157" i="1"/>
  <c r="AC158" i="1"/>
  <c r="AH158" i="1"/>
  <c r="AM158" i="1"/>
  <c r="AR158" i="1"/>
  <c r="AW158" i="1"/>
  <c r="BB158" i="1"/>
  <c r="BG158" i="1"/>
  <c r="BL158" i="1"/>
  <c r="BQ158" i="1"/>
  <c r="AC159" i="1"/>
  <c r="AH159" i="1"/>
  <c r="AM159" i="1"/>
  <c r="AR159" i="1"/>
  <c r="AW159" i="1"/>
  <c r="BB159" i="1"/>
  <c r="BG159" i="1"/>
  <c r="BL159" i="1"/>
  <c r="BQ159" i="1"/>
  <c r="AC160" i="1"/>
  <c r="AH160" i="1"/>
  <c r="AM160" i="1"/>
  <c r="AR160" i="1"/>
  <c r="AW160" i="1"/>
  <c r="BB160" i="1"/>
  <c r="BG160" i="1"/>
  <c r="BL160" i="1"/>
  <c r="BQ160" i="1"/>
  <c r="AC161" i="1"/>
  <c r="AH161" i="1"/>
  <c r="AM161" i="1"/>
  <c r="AR161" i="1"/>
  <c r="AW161" i="1"/>
  <c r="BB161" i="1"/>
  <c r="BG161" i="1"/>
  <c r="BL161" i="1"/>
  <c r="BQ161" i="1"/>
  <c r="AC162" i="1"/>
  <c r="AH162" i="1"/>
  <c r="AM162" i="1"/>
  <c r="AR162" i="1"/>
  <c r="AW162" i="1"/>
  <c r="BB162" i="1"/>
  <c r="BG162" i="1"/>
  <c r="BL162" i="1"/>
  <c r="BQ162" i="1"/>
  <c r="AC163" i="1"/>
  <c r="AH163" i="1"/>
  <c r="AM163" i="1"/>
  <c r="AR163" i="1"/>
  <c r="AW163" i="1"/>
  <c r="BB163" i="1"/>
  <c r="BG163" i="1"/>
  <c r="BL163" i="1"/>
  <c r="BQ163" i="1"/>
  <c r="AC164" i="1"/>
  <c r="AH164" i="1"/>
  <c r="AM164" i="1"/>
  <c r="AR164" i="1"/>
  <c r="AW164" i="1"/>
  <c r="BB164" i="1"/>
  <c r="BG164" i="1"/>
  <c r="BL164" i="1"/>
  <c r="BQ164" i="1"/>
  <c r="AC165" i="1"/>
  <c r="AH165" i="1"/>
  <c r="AM165" i="1"/>
  <c r="AR165" i="1"/>
  <c r="AW165" i="1"/>
  <c r="BB165" i="1"/>
  <c r="BG165" i="1"/>
  <c r="BL165" i="1"/>
  <c r="BQ165" i="1"/>
  <c r="AC166" i="1"/>
  <c r="AH166" i="1"/>
  <c r="AM166" i="1"/>
  <c r="AR166" i="1"/>
  <c r="AW166" i="1"/>
  <c r="BB166" i="1"/>
  <c r="BG166" i="1"/>
  <c r="BL166" i="1"/>
  <c r="BQ166" i="1"/>
  <c r="AC167" i="1"/>
  <c r="AH167" i="1"/>
  <c r="AM167" i="1"/>
  <c r="AR167" i="1"/>
  <c r="AW167" i="1"/>
  <c r="BB167" i="1"/>
  <c r="BG167" i="1"/>
  <c r="BL167" i="1"/>
  <c r="BQ167" i="1"/>
  <c r="AC168" i="1"/>
  <c r="AH168" i="1"/>
  <c r="AM168" i="1"/>
  <c r="AR168" i="1"/>
  <c r="AW168" i="1"/>
  <c r="BB168" i="1"/>
  <c r="BG168" i="1"/>
  <c r="BL168" i="1"/>
  <c r="BQ168" i="1"/>
  <c r="AC169" i="1"/>
  <c r="AH169" i="1"/>
  <c r="AM169" i="1"/>
  <c r="AR169" i="1"/>
  <c r="AW169" i="1"/>
  <c r="BB169" i="1"/>
  <c r="BG169" i="1"/>
  <c r="BL169" i="1"/>
  <c r="BQ169" i="1"/>
  <c r="AC170" i="1"/>
  <c r="AH170" i="1"/>
  <c r="AM170" i="1"/>
  <c r="AR170" i="1"/>
  <c r="AW170" i="1"/>
  <c r="BB170" i="1"/>
  <c r="BG170" i="1"/>
  <c r="BL170" i="1"/>
  <c r="BQ170" i="1"/>
  <c r="AC171" i="1"/>
  <c r="AH171" i="1"/>
  <c r="AM171" i="1"/>
  <c r="AR171" i="1"/>
  <c r="AW171" i="1"/>
  <c r="BB171" i="1"/>
  <c r="BG171" i="1"/>
  <c r="BL171" i="1"/>
  <c r="BQ171" i="1"/>
  <c r="AC172" i="1"/>
  <c r="AH172" i="1"/>
  <c r="AM172" i="1"/>
  <c r="AR172" i="1"/>
  <c r="AW172" i="1"/>
  <c r="BB172" i="1"/>
  <c r="BG172" i="1"/>
  <c r="BL172" i="1"/>
  <c r="BQ172" i="1"/>
  <c r="AC173" i="1"/>
  <c r="AH173" i="1"/>
  <c r="AM173" i="1"/>
  <c r="AR173" i="1"/>
  <c r="AW173" i="1"/>
  <c r="BB173" i="1"/>
  <c r="BG173" i="1"/>
  <c r="BL173" i="1"/>
  <c r="BQ173" i="1"/>
  <c r="AC174" i="1"/>
  <c r="AH174" i="1"/>
  <c r="AM174" i="1"/>
  <c r="AR174" i="1"/>
  <c r="AW174" i="1"/>
  <c r="BB174" i="1"/>
  <c r="BG174" i="1"/>
  <c r="BL174" i="1"/>
  <c r="BQ174" i="1"/>
  <c r="AC175" i="1"/>
  <c r="AH175" i="1"/>
  <c r="AM175" i="1"/>
  <c r="AR175" i="1"/>
  <c r="AW175" i="1"/>
  <c r="BB175" i="1"/>
  <c r="BG175" i="1"/>
  <c r="BL175" i="1"/>
  <c r="BQ175" i="1"/>
  <c r="AC176" i="1"/>
  <c r="AH176" i="1"/>
  <c r="AM176" i="1"/>
  <c r="AR176" i="1"/>
  <c r="AW176" i="1"/>
  <c r="BB176" i="1"/>
  <c r="BG176" i="1"/>
  <c r="BL176" i="1"/>
  <c r="BQ176" i="1"/>
  <c r="AC177" i="1"/>
  <c r="AH177" i="1"/>
  <c r="AM177" i="1"/>
  <c r="AR177" i="1"/>
  <c r="AW177" i="1"/>
  <c r="BB177" i="1"/>
  <c r="BG177" i="1"/>
  <c r="BL177" i="1"/>
  <c r="BQ177" i="1"/>
  <c r="AC178" i="1"/>
  <c r="AH178" i="1"/>
  <c r="AM178" i="1"/>
  <c r="AR178" i="1"/>
  <c r="AW178" i="1"/>
  <c r="BB178" i="1"/>
  <c r="BG178" i="1"/>
  <c r="BL178" i="1"/>
  <c r="BQ178" i="1"/>
  <c r="AC179" i="1"/>
  <c r="AH179" i="1"/>
  <c r="AM179" i="1"/>
  <c r="AR179" i="1"/>
  <c r="AW179" i="1"/>
  <c r="BB179" i="1"/>
  <c r="BG179" i="1"/>
  <c r="BL179" i="1"/>
  <c r="BQ179" i="1"/>
  <c r="AC180" i="1"/>
  <c r="AH180" i="1"/>
  <c r="AM180" i="1"/>
  <c r="AR180" i="1"/>
  <c r="AW180" i="1"/>
  <c r="BB180" i="1"/>
  <c r="BG180" i="1"/>
  <c r="BL180" i="1"/>
  <c r="BQ180" i="1"/>
  <c r="AC181" i="1"/>
  <c r="AH181" i="1"/>
  <c r="AM181" i="1"/>
  <c r="AR181" i="1"/>
  <c r="AW181" i="1"/>
  <c r="BB181" i="1"/>
  <c r="BG181" i="1"/>
  <c r="BL181" i="1"/>
  <c r="BQ181" i="1"/>
  <c r="AC182" i="1"/>
  <c r="AH182" i="1"/>
  <c r="AM182" i="1"/>
  <c r="AR182" i="1"/>
  <c r="AW182" i="1"/>
  <c r="BB182" i="1"/>
  <c r="BG182" i="1"/>
  <c r="BL182" i="1"/>
  <c r="BQ182" i="1"/>
  <c r="AC183" i="1"/>
  <c r="AH183" i="1"/>
  <c r="AM183" i="1"/>
  <c r="AR183" i="1"/>
  <c r="AW183" i="1"/>
  <c r="BB183" i="1"/>
  <c r="BG183" i="1"/>
  <c r="BL183" i="1"/>
  <c r="BQ183" i="1"/>
  <c r="AC184" i="1"/>
  <c r="AH184" i="1"/>
  <c r="AM184" i="1"/>
  <c r="AR184" i="1"/>
  <c r="AW184" i="1"/>
  <c r="BB184" i="1"/>
  <c r="BG184" i="1"/>
  <c r="BL184" i="1"/>
  <c r="BQ184" i="1"/>
  <c r="AC185" i="1"/>
  <c r="AH185" i="1"/>
  <c r="AM185" i="1"/>
  <c r="AR185" i="1"/>
  <c r="AW185" i="1"/>
  <c r="BB185" i="1"/>
  <c r="BG185" i="1"/>
  <c r="BL185" i="1"/>
  <c r="BQ185" i="1"/>
  <c r="AC186" i="1"/>
  <c r="AH186" i="1"/>
  <c r="AM186" i="1"/>
  <c r="AR186" i="1"/>
  <c r="AW186" i="1"/>
  <c r="BB186" i="1"/>
  <c r="BG186" i="1"/>
  <c r="BL186" i="1"/>
  <c r="BQ186" i="1"/>
  <c r="AC187" i="1"/>
  <c r="AH187" i="1"/>
  <c r="AM187" i="1"/>
  <c r="AR187" i="1"/>
  <c r="AW187" i="1"/>
  <c r="BB187" i="1"/>
  <c r="BG187" i="1"/>
  <c r="BL187" i="1"/>
  <c r="BQ187" i="1"/>
  <c r="AC188" i="1"/>
  <c r="AH188" i="1"/>
  <c r="AM188" i="1"/>
  <c r="AR188" i="1"/>
  <c r="AW188" i="1"/>
  <c r="BB188" i="1"/>
  <c r="BG188" i="1"/>
  <c r="BL188" i="1"/>
  <c r="BQ188" i="1"/>
  <c r="AC189" i="1"/>
  <c r="AH189" i="1"/>
  <c r="AM189" i="1"/>
  <c r="AR189" i="1"/>
  <c r="AW189" i="1"/>
  <c r="BB189" i="1"/>
  <c r="BG189" i="1"/>
  <c r="BL189" i="1"/>
  <c r="BQ189" i="1"/>
  <c r="AC190" i="1"/>
  <c r="AH190" i="1"/>
  <c r="AM190" i="1"/>
  <c r="AR190" i="1"/>
  <c r="AW190" i="1"/>
  <c r="BB190" i="1"/>
  <c r="BG190" i="1"/>
  <c r="BL190" i="1"/>
  <c r="BQ190" i="1"/>
  <c r="AC191" i="1"/>
  <c r="AH191" i="1"/>
  <c r="AM191" i="1"/>
  <c r="AR191" i="1"/>
  <c r="AW191" i="1"/>
  <c r="BB191" i="1"/>
  <c r="BG191" i="1"/>
  <c r="BL191" i="1"/>
  <c r="BQ191" i="1"/>
  <c r="AC192" i="1"/>
  <c r="AH192" i="1"/>
  <c r="AM192" i="1"/>
  <c r="AR192" i="1"/>
  <c r="AW192" i="1"/>
  <c r="BB192" i="1"/>
  <c r="BG192" i="1"/>
  <c r="BL192" i="1"/>
  <c r="BQ192" i="1"/>
  <c r="AC193" i="1"/>
  <c r="AH193" i="1"/>
  <c r="AM193" i="1"/>
  <c r="AR193" i="1"/>
  <c r="AW193" i="1"/>
  <c r="BB193" i="1"/>
  <c r="BG193" i="1"/>
  <c r="BL193" i="1"/>
  <c r="BQ193" i="1"/>
  <c r="AC194" i="1"/>
  <c r="AH194" i="1"/>
  <c r="AM194" i="1"/>
  <c r="AR194" i="1"/>
  <c r="AW194" i="1"/>
  <c r="BB194" i="1"/>
  <c r="BG194" i="1"/>
  <c r="BL194" i="1"/>
  <c r="BQ194" i="1"/>
  <c r="AC195" i="1"/>
  <c r="AH195" i="1"/>
  <c r="AM195" i="1"/>
  <c r="AR195" i="1"/>
  <c r="AW195" i="1"/>
  <c r="BB195" i="1"/>
  <c r="BG195" i="1"/>
  <c r="BL195" i="1"/>
  <c r="BQ195" i="1"/>
  <c r="AC196" i="1"/>
  <c r="AH196" i="1"/>
  <c r="AM196" i="1"/>
  <c r="AR196" i="1"/>
  <c r="AW196" i="1"/>
  <c r="BB196" i="1"/>
  <c r="BG196" i="1"/>
  <c r="BL196" i="1"/>
  <c r="BQ196" i="1"/>
  <c r="AC197" i="1"/>
  <c r="AH197" i="1"/>
  <c r="AM197" i="1"/>
  <c r="AR197" i="1"/>
  <c r="AW197" i="1"/>
  <c r="BB197" i="1"/>
  <c r="BG197" i="1"/>
  <c r="BL197" i="1"/>
  <c r="BQ197" i="1"/>
  <c r="AC198" i="1"/>
  <c r="AH198" i="1"/>
  <c r="AM198" i="1"/>
  <c r="AR198" i="1"/>
  <c r="AW198" i="1"/>
  <c r="BB198" i="1"/>
  <c r="BG198" i="1"/>
  <c r="BL198" i="1"/>
  <c r="BQ198" i="1"/>
  <c r="AC199" i="1"/>
  <c r="AH199" i="1"/>
  <c r="AM199" i="1"/>
  <c r="AR199" i="1"/>
  <c r="AW199" i="1"/>
  <c r="BB199" i="1"/>
  <c r="BG199" i="1"/>
  <c r="BL199" i="1"/>
  <c r="BQ199" i="1"/>
  <c r="AC200" i="1"/>
  <c r="AH200" i="1"/>
  <c r="AM200" i="1"/>
  <c r="AR200" i="1"/>
  <c r="AW200" i="1"/>
  <c r="BB200" i="1"/>
  <c r="BG200" i="1"/>
  <c r="BL200" i="1"/>
  <c r="BQ200" i="1"/>
  <c r="AC201" i="1"/>
  <c r="AH201" i="1"/>
  <c r="AM201" i="1"/>
  <c r="AR201" i="1"/>
  <c r="AW201" i="1"/>
  <c r="BB201" i="1"/>
  <c r="BG201" i="1"/>
  <c r="BL201" i="1"/>
  <c r="BQ201" i="1"/>
  <c r="AC202" i="1"/>
  <c r="AH202" i="1"/>
  <c r="AM202" i="1"/>
  <c r="AR202" i="1"/>
  <c r="AW202" i="1"/>
  <c r="BB202" i="1"/>
  <c r="BG202" i="1"/>
  <c r="BL202" i="1"/>
  <c r="BQ202" i="1"/>
  <c r="AC203" i="1"/>
  <c r="AH203" i="1"/>
  <c r="AM203" i="1"/>
  <c r="AR203" i="1"/>
  <c r="AW203" i="1"/>
  <c r="BB203" i="1"/>
  <c r="BG203" i="1"/>
  <c r="BL203" i="1"/>
  <c r="BQ203" i="1"/>
  <c r="AC204" i="1"/>
  <c r="AH204" i="1"/>
  <c r="AM204" i="1"/>
  <c r="AR204" i="1"/>
  <c r="AW204" i="1"/>
  <c r="BB204" i="1"/>
  <c r="BG204" i="1"/>
  <c r="BL204" i="1"/>
  <c r="BQ204" i="1"/>
  <c r="AC205" i="1"/>
  <c r="AH205" i="1"/>
  <c r="AM205" i="1"/>
  <c r="AR205" i="1"/>
  <c r="AW205" i="1"/>
  <c r="BB205" i="1"/>
  <c r="BG205" i="1"/>
  <c r="BL205" i="1"/>
  <c r="BQ205" i="1"/>
  <c r="AH7" i="1"/>
  <c r="BQ7" i="1"/>
  <c r="BL7" i="1"/>
  <c r="BG7" i="1"/>
  <c r="BB7" i="1"/>
  <c r="AW7" i="1"/>
  <c r="AR7" i="1"/>
  <c r="AM7" i="1"/>
  <c r="N8" i="7"/>
  <c r="U8" i="7"/>
  <c r="N9" i="7"/>
  <c r="U9" i="7"/>
  <c r="N10" i="7"/>
  <c r="U10" i="7"/>
  <c r="N11" i="7"/>
  <c r="U11" i="7"/>
  <c r="N12" i="7"/>
  <c r="U12" i="7"/>
  <c r="N13" i="7"/>
  <c r="U13" i="7"/>
  <c r="N14" i="7"/>
  <c r="U14" i="7"/>
  <c r="N15" i="7"/>
  <c r="U15" i="7"/>
  <c r="N16" i="7"/>
  <c r="U16" i="7"/>
  <c r="N17" i="7"/>
  <c r="U17" i="7"/>
  <c r="N18" i="7"/>
  <c r="U18" i="7"/>
  <c r="N19" i="7"/>
  <c r="U19" i="7"/>
  <c r="N20" i="7"/>
  <c r="U20" i="7"/>
  <c r="N21" i="7"/>
  <c r="U21" i="7"/>
  <c r="O22" i="7"/>
  <c r="V22" i="7"/>
  <c r="O23" i="7"/>
  <c r="V23" i="7"/>
  <c r="N24" i="7"/>
  <c r="U24" i="7"/>
  <c r="N25" i="7"/>
  <c r="U25" i="7"/>
  <c r="N26" i="7"/>
  <c r="U26" i="7"/>
  <c r="N27" i="7"/>
  <c r="U27" i="7"/>
  <c r="N28" i="7"/>
  <c r="U28" i="7"/>
  <c r="N29" i="7"/>
  <c r="U29" i="7"/>
  <c r="N30" i="7"/>
  <c r="U30" i="7"/>
  <c r="N31" i="7"/>
  <c r="U31" i="7"/>
  <c r="N32" i="7"/>
  <c r="U32" i="7"/>
  <c r="N33" i="7"/>
  <c r="U33" i="7"/>
  <c r="N34" i="7"/>
  <c r="U34" i="7"/>
  <c r="N35" i="7"/>
  <c r="U35" i="7"/>
  <c r="N36" i="7"/>
  <c r="U36" i="7"/>
  <c r="N37" i="7"/>
  <c r="U37" i="7"/>
  <c r="N38" i="7"/>
  <c r="U38" i="7"/>
  <c r="N39" i="7"/>
  <c r="U39" i="7"/>
  <c r="N40" i="7"/>
  <c r="U40" i="7"/>
  <c r="N41" i="7"/>
  <c r="U41" i="7"/>
  <c r="N42" i="7"/>
  <c r="U42" i="7"/>
  <c r="N43" i="7"/>
  <c r="U43" i="7"/>
  <c r="N44" i="7"/>
  <c r="U44" i="7"/>
  <c r="N45" i="7"/>
  <c r="U45" i="7"/>
  <c r="N46" i="7"/>
  <c r="U46" i="7"/>
  <c r="N47" i="7"/>
  <c r="U47" i="7"/>
  <c r="N48" i="7"/>
  <c r="U48" i="7"/>
  <c r="N49" i="7"/>
  <c r="U49" i="7"/>
  <c r="N50" i="7"/>
  <c r="U50" i="7"/>
  <c r="N51" i="7"/>
  <c r="U51" i="7"/>
  <c r="N52" i="7"/>
  <c r="U52" i="7"/>
  <c r="N53" i="7"/>
  <c r="U53" i="7"/>
  <c r="N54" i="7"/>
  <c r="U54" i="7"/>
  <c r="N55" i="7"/>
  <c r="U55" i="7"/>
  <c r="N56" i="7"/>
  <c r="U56" i="7"/>
  <c r="N57" i="7"/>
  <c r="U57" i="7"/>
  <c r="N58" i="7"/>
  <c r="U58" i="7"/>
  <c r="N59" i="7"/>
  <c r="U59" i="7"/>
  <c r="N60" i="7"/>
  <c r="U60" i="7"/>
  <c r="N61" i="7"/>
  <c r="U61" i="7"/>
  <c r="N62" i="7"/>
  <c r="U62" i="7"/>
  <c r="N63" i="7"/>
  <c r="U63" i="7"/>
  <c r="N64" i="7"/>
  <c r="U64" i="7"/>
  <c r="N65" i="7"/>
  <c r="U65" i="7"/>
  <c r="N66" i="7"/>
  <c r="U66" i="7"/>
  <c r="N67" i="7"/>
  <c r="U67" i="7"/>
  <c r="N68" i="7"/>
  <c r="U68" i="7"/>
  <c r="N69" i="7"/>
  <c r="U69" i="7"/>
  <c r="N70" i="7"/>
  <c r="U70" i="7"/>
  <c r="N71" i="7"/>
  <c r="U71" i="7"/>
  <c r="N72" i="7"/>
  <c r="U72" i="7"/>
  <c r="N73" i="7"/>
  <c r="U73" i="7"/>
  <c r="N74" i="7"/>
  <c r="U74" i="7"/>
  <c r="N75" i="7"/>
  <c r="U75" i="7"/>
  <c r="N76" i="7"/>
  <c r="U76" i="7"/>
  <c r="N77" i="7"/>
  <c r="U77" i="7"/>
  <c r="N78" i="7"/>
  <c r="U78" i="7"/>
  <c r="N79" i="7"/>
  <c r="U79" i="7"/>
  <c r="N80" i="7"/>
  <c r="U80" i="7"/>
  <c r="N81" i="7"/>
  <c r="U81" i="7"/>
  <c r="N82" i="7"/>
  <c r="U82" i="7"/>
  <c r="N83" i="7"/>
  <c r="U83" i="7"/>
  <c r="N84" i="7"/>
  <c r="U84" i="7"/>
  <c r="N85" i="7"/>
  <c r="U85" i="7"/>
  <c r="N86" i="7"/>
  <c r="U86" i="7"/>
  <c r="N87" i="7"/>
  <c r="U87" i="7"/>
  <c r="N88" i="7"/>
  <c r="U88" i="7"/>
  <c r="N89" i="7"/>
  <c r="U89" i="7"/>
  <c r="N90" i="7"/>
  <c r="U90" i="7"/>
  <c r="N91" i="7"/>
  <c r="U91" i="7"/>
  <c r="N92" i="7"/>
  <c r="U92" i="7"/>
  <c r="N93" i="7"/>
  <c r="U93" i="7"/>
  <c r="N94" i="7"/>
  <c r="U94" i="7"/>
  <c r="N95" i="7"/>
  <c r="U95" i="7"/>
  <c r="N96" i="7"/>
  <c r="U96" i="7"/>
  <c r="N97" i="7"/>
  <c r="U97" i="7"/>
  <c r="N98" i="7"/>
  <c r="U98" i="7"/>
  <c r="N99" i="7"/>
  <c r="U99" i="7"/>
  <c r="N100" i="7"/>
  <c r="U100" i="7"/>
  <c r="N101" i="7"/>
  <c r="U101" i="7"/>
  <c r="N102" i="7"/>
  <c r="U102" i="7"/>
  <c r="N103" i="7"/>
  <c r="U103" i="7"/>
  <c r="N104" i="7"/>
  <c r="U104" i="7"/>
  <c r="N105" i="7"/>
  <c r="U105" i="7"/>
  <c r="N106" i="7"/>
  <c r="U106" i="7"/>
  <c r="X23" i="30" l="1"/>
  <c r="Y23" i="30" s="1"/>
  <c r="X48" i="30"/>
  <c r="Y48" i="30" s="1"/>
  <c r="X32" i="30"/>
  <c r="Y32" i="30" s="1"/>
  <c r="X57" i="30"/>
  <c r="Y57" i="30" s="1"/>
  <c r="X52" i="30"/>
  <c r="Y52" i="30" s="1"/>
  <c r="X62" i="30"/>
  <c r="Y62" i="30" s="1"/>
  <c r="X38" i="30"/>
  <c r="Y38" i="30" s="1"/>
  <c r="X29" i="30"/>
  <c r="Y29" i="30" s="1"/>
  <c r="X26" i="30"/>
  <c r="Y26" i="30" s="1"/>
  <c r="X21" i="30"/>
  <c r="Y21" i="30" s="1"/>
  <c r="X18" i="30"/>
  <c r="Y18" i="30" s="1"/>
  <c r="X10" i="30"/>
  <c r="Y10" i="30" s="1"/>
  <c r="X5" i="30"/>
  <c r="Y5" i="30" s="1"/>
  <c r="X2" i="30"/>
  <c r="Y2" i="30" s="1"/>
  <c r="X46" i="30"/>
  <c r="Y46" i="30" s="1"/>
  <c r="X35" i="30"/>
  <c r="Y35" i="30" s="1"/>
  <c r="X60" i="30"/>
  <c r="Y60" i="30" s="1"/>
  <c r="X28" i="30"/>
  <c r="Y28" i="30" s="1"/>
  <c r="X20" i="30"/>
  <c r="Y20" i="30" s="1"/>
  <c r="X11" i="30"/>
  <c r="Y11" i="30" s="1"/>
  <c r="X55" i="30"/>
  <c r="Y55" i="30" s="1"/>
  <c r="X59" i="30"/>
  <c r="Y59" i="30" s="1"/>
  <c r="X56" i="30"/>
  <c r="Y56" i="30" s="1"/>
  <c r="X15" i="30"/>
  <c r="Y15" i="30" s="1"/>
  <c r="X7" i="30"/>
  <c r="Y7" i="30" s="1"/>
  <c r="X33" i="30"/>
  <c r="Y33" i="30" s="1"/>
  <c r="X66" i="30"/>
  <c r="Y66" i="30" s="1"/>
  <c r="X30" i="30"/>
  <c r="Y30" i="30" s="1"/>
  <c r="X25" i="30"/>
  <c r="Y25" i="30" s="1"/>
  <c r="X17" i="30"/>
  <c r="Y17" i="30" s="1"/>
  <c r="X9" i="30"/>
  <c r="Y9" i="30" s="1"/>
  <c r="X6" i="30"/>
  <c r="Y6" i="30" s="1"/>
  <c r="X43" i="30"/>
  <c r="Y43" i="30" s="1"/>
  <c r="X65" i="30"/>
  <c r="Y65" i="30" s="1"/>
  <c r="X50" i="30"/>
  <c r="Y50" i="30" s="1"/>
  <c r="X42" i="30"/>
  <c r="Y42" i="30" s="1"/>
  <c r="X22" i="30"/>
  <c r="Y22" i="30" s="1"/>
  <c r="X51" i="30"/>
  <c r="Y51" i="30" s="1"/>
  <c r="X61" i="30"/>
  <c r="Y61" i="30" s="1"/>
  <c r="X58" i="30"/>
  <c r="Y58" i="30" s="1"/>
  <c r="X27" i="30"/>
  <c r="Y27" i="30" s="1"/>
  <c r="X19" i="30"/>
  <c r="Y19" i="30" s="1"/>
  <c r="X3" i="30"/>
  <c r="Y3" i="30" s="1"/>
  <c r="X40" i="30"/>
  <c r="Y40" i="30" s="1"/>
  <c r="X54" i="30"/>
  <c r="Y54" i="30" s="1"/>
  <c r="X14" i="30"/>
  <c r="Y14" i="30" s="1"/>
  <c r="X24" i="30"/>
  <c r="Y24" i="30" s="1"/>
  <c r="X16" i="30"/>
  <c r="Y16" i="30" s="1"/>
  <c r="X13" i="30"/>
  <c r="Y13" i="30" s="1"/>
  <c r="X8" i="30"/>
  <c r="Y8" i="30" s="1"/>
  <c r="X45" i="30"/>
  <c r="Y45" i="30" s="1"/>
  <c r="X37" i="30"/>
  <c r="Y37" i="30" s="1"/>
  <c r="X34" i="30"/>
  <c r="Y34" i="30" s="1"/>
  <c r="X63" i="30"/>
  <c r="Y63" i="30" s="1"/>
  <c r="X47" i="30"/>
  <c r="Y47" i="30" s="1"/>
  <c r="X44" i="30"/>
  <c r="Y44" i="30" s="1"/>
  <c r="X39" i="30"/>
  <c r="Y39" i="30" s="1"/>
  <c r="X36" i="30"/>
  <c r="Y36" i="30" s="1"/>
  <c r="X31" i="30"/>
  <c r="Y31" i="30" s="1"/>
  <c r="X53" i="30"/>
  <c r="Y53" i="30" s="1"/>
  <c r="X12" i="30"/>
  <c r="Y12" i="30" s="1"/>
  <c r="X4" i="30"/>
  <c r="Y4" i="30" s="1"/>
  <c r="X49" i="30"/>
  <c r="Y49" i="30" s="1"/>
  <c r="X41" i="30"/>
  <c r="Y41" i="30" s="1"/>
  <c r="X64" i="30"/>
  <c r="Y64" i="30" s="1"/>
  <c r="AA19" i="30" l="1"/>
  <c r="AB19" i="30" s="1"/>
  <c r="AA62" i="30"/>
  <c r="AB62" i="30" s="1"/>
  <c r="AA49" i="30"/>
  <c r="AB49" i="30" s="1"/>
  <c r="AA3" i="30"/>
  <c r="AB3" i="30" s="1"/>
  <c r="AA25" i="30"/>
  <c r="AB25" i="30" s="1"/>
  <c r="AA32" i="30"/>
  <c r="AB32" i="30" s="1"/>
  <c r="AA61" i="30"/>
  <c r="AB61" i="30" s="1"/>
  <c r="AA57" i="30"/>
  <c r="AB57" i="30" s="1"/>
  <c r="AA31" i="30"/>
  <c r="AB31" i="30" s="1"/>
  <c r="AA34" i="30"/>
  <c r="AB34" i="30" s="1"/>
  <c r="AA5" i="30"/>
  <c r="AB5" i="30" s="1"/>
  <c r="AA16" i="30"/>
  <c r="AB16" i="30" s="1"/>
  <c r="AA50" i="30"/>
  <c r="AB50" i="30" s="1"/>
  <c r="AA53" i="30"/>
  <c r="AB53" i="30" s="1"/>
  <c r="AA6" i="30"/>
  <c r="AB6" i="30" s="1"/>
  <c r="AA66" i="30"/>
  <c r="AB66" i="30" s="1"/>
  <c r="AA21" i="30"/>
  <c r="AB21" i="30" s="1"/>
  <c r="AA14" i="30"/>
  <c r="AB14" i="30" s="1"/>
  <c r="AA43" i="30"/>
  <c r="AB43" i="30" s="1"/>
  <c r="AA36" i="30"/>
  <c r="AB36" i="30" s="1"/>
  <c r="AA42" i="30"/>
  <c r="AB42" i="30" s="1"/>
  <c r="AA46" i="30"/>
  <c r="AB46" i="30" s="1"/>
  <c r="AA18" i="30"/>
  <c r="AB18" i="30" s="1"/>
  <c r="AA9" i="30"/>
  <c r="AB9" i="30" s="1"/>
  <c r="AA4" i="30"/>
  <c r="AB4" i="30" s="1"/>
  <c r="AA8" i="30"/>
  <c r="AB8" i="30" s="1"/>
  <c r="AA58" i="30"/>
  <c r="AB58" i="30" s="1"/>
  <c r="AA10" i="30"/>
  <c r="AB10" i="30" s="1"/>
  <c r="AA48" i="30"/>
  <c r="AB48" i="30" s="1"/>
  <c r="AA24" i="30"/>
  <c r="AB24" i="30" s="1"/>
  <c r="AA54" i="30"/>
  <c r="AB54" i="30" s="1"/>
  <c r="AA15" i="30"/>
  <c r="AB15" i="30" s="1"/>
  <c r="AA51" i="30"/>
  <c r="AB51" i="30" s="1"/>
  <c r="AA41" i="30"/>
  <c r="AB41" i="30" s="1"/>
  <c r="AA45" i="30"/>
  <c r="AB45" i="30" s="1"/>
  <c r="AA2" i="30"/>
  <c r="AB2" i="30" s="1"/>
  <c r="AA59" i="30"/>
  <c r="AB59" i="30" s="1"/>
  <c r="AA39" i="30"/>
  <c r="AB39" i="30" s="1"/>
  <c r="AA44" i="30"/>
  <c r="AB44" i="30" s="1"/>
  <c r="AA22" i="30"/>
  <c r="AB22" i="30" s="1"/>
  <c r="AA40" i="30"/>
  <c r="AB40" i="30" s="1"/>
  <c r="AA27" i="30"/>
  <c r="AB27" i="30" s="1"/>
  <c r="AA63" i="30"/>
  <c r="AB63" i="30" s="1"/>
  <c r="AA47" i="30"/>
  <c r="AB47" i="30" s="1"/>
  <c r="AA55" i="30"/>
  <c r="AB55" i="30" s="1"/>
  <c r="AA26" i="30"/>
  <c r="AB26" i="30" s="1"/>
  <c r="AA30" i="30"/>
  <c r="AB30" i="30" s="1"/>
  <c r="AA13" i="30"/>
  <c r="AB13" i="30" s="1"/>
  <c r="AA33" i="30"/>
  <c r="AB33" i="30" s="1"/>
  <c r="AA64" i="30"/>
  <c r="AB64" i="30" s="1"/>
  <c r="AA20" i="30"/>
  <c r="AB20" i="30" s="1"/>
  <c r="AA23" i="30"/>
  <c r="AB23" i="30" s="1"/>
  <c r="AA65" i="30"/>
  <c r="AB65" i="30" s="1"/>
  <c r="AA37" i="30"/>
  <c r="AB37" i="30" s="1"/>
  <c r="AA60" i="30"/>
  <c r="AB60" i="30" s="1"/>
  <c r="AA52" i="30"/>
  <c r="AB52" i="30" s="1"/>
  <c r="AA28" i="30"/>
  <c r="AB28" i="30" s="1"/>
  <c r="AA17" i="30"/>
  <c r="AB17" i="30" s="1"/>
  <c r="AA38" i="30"/>
  <c r="AB38" i="30" s="1"/>
  <c r="AA7" i="30"/>
  <c r="AB7" i="30" s="1"/>
  <c r="AA11" i="30"/>
  <c r="AB11" i="30" s="1"/>
  <c r="AA12" i="30"/>
  <c r="AB12" i="30" s="1"/>
  <c r="AA29" i="30"/>
  <c r="AB29" i="30" s="1"/>
  <c r="AA56" i="30"/>
  <c r="AB56" i="30" s="1"/>
  <c r="AA35" i="30"/>
  <c r="AB35" i="30" s="1"/>
  <c r="AC2" i="3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Jonas Aldén</author>
    <author>Riku Oksala</author>
    <author>ANJS</author>
    <author>Andreas Jensen</author>
    <author>Agnė Pastolytė</author>
  </authors>
  <commentList>
    <comment ref="A1" authorId="0" shapeId="0" xr:uid="{00000000-0006-0000-0000-000001000000}">
      <text>
        <r>
          <rPr>
            <b/>
            <sz val="8"/>
            <color indexed="81"/>
            <rFont val="Tahoma"/>
            <family val="2"/>
          </rPr>
          <t xml:space="preserve">Instructions:
</t>
        </r>
        <r>
          <rPr>
            <sz val="8"/>
            <color indexed="81"/>
            <rFont val="Tahoma"/>
            <family val="2"/>
          </rPr>
          <t>XCSE Copenhagen
XHEL Helsinki
XSTO Stockholm</t>
        </r>
        <r>
          <rPr>
            <sz val="8"/>
            <color indexed="81"/>
            <rFont val="Tahoma"/>
            <family val="2"/>
          </rPr>
          <t xml:space="preserve">
</t>
        </r>
      </text>
    </comment>
    <comment ref="D1" authorId="0" shapeId="0" xr:uid="{00000000-0006-0000-0000-000002000000}">
      <text>
        <r>
          <rPr>
            <b/>
            <sz val="8"/>
            <color indexed="81"/>
            <rFont val="Tahoma"/>
            <family val="2"/>
          </rPr>
          <t xml:space="preserve">Instructions:
</t>
        </r>
        <r>
          <rPr>
            <sz val="8"/>
            <color indexed="81"/>
            <rFont val="Tahoma"/>
            <family val="2"/>
          </rPr>
          <t>In most cases this is the company that has sold the product and produced the marketing material. Usually the Marker Maker.
Optional when listing in Helsinki.</t>
        </r>
      </text>
    </comment>
    <comment ref="E1" authorId="0" shapeId="0" xr:uid="{00000000-0006-0000-0000-000003000000}">
      <text>
        <r>
          <rPr>
            <b/>
            <sz val="8"/>
            <color indexed="81"/>
            <rFont val="Tahoma"/>
            <family val="2"/>
          </rPr>
          <t xml:space="preserve">Instructions:
</t>
        </r>
        <r>
          <rPr>
            <sz val="8"/>
            <color indexed="81"/>
            <rFont val="Tahoma"/>
            <family val="2"/>
          </rPr>
          <t xml:space="preserve">Please enter a valid trading lot.  Common values are 10 000 or 1 000.
</t>
        </r>
      </text>
    </comment>
    <comment ref="F1" authorId="0" shapeId="0" xr:uid="{00000000-0006-0000-0000-000004000000}">
      <text>
        <r>
          <rPr>
            <b/>
            <sz val="8"/>
            <color indexed="81"/>
            <rFont val="Tahoma"/>
            <family val="2"/>
          </rPr>
          <t xml:space="preserve">Instructions:
</t>
        </r>
        <r>
          <rPr>
            <sz val="8"/>
            <color indexed="81"/>
            <rFont val="Tahoma"/>
            <family val="2"/>
          </rPr>
          <t>The currency the bond will be traded in.</t>
        </r>
      </text>
    </comment>
    <comment ref="G1" authorId="0" shapeId="0" xr:uid="{00000000-0006-0000-0000-000005000000}">
      <text>
        <r>
          <rPr>
            <b/>
            <sz val="8"/>
            <color indexed="81"/>
            <rFont val="Tahoma"/>
            <family val="2"/>
          </rPr>
          <t xml:space="preserve">Instructions:
</t>
        </r>
        <r>
          <rPr>
            <sz val="8"/>
            <color indexed="81"/>
            <rFont val="Tahoma"/>
            <family val="2"/>
          </rPr>
          <t xml:space="preserve">Type of prospectus - MTN or stand alone. 
</t>
        </r>
      </text>
    </comment>
    <comment ref="H1" authorId="0" shapeId="0" xr:uid="{00000000-0006-0000-0000-000006000000}">
      <text>
        <r>
          <rPr>
            <b/>
            <sz val="8"/>
            <color indexed="81"/>
            <rFont val="Tahoma"/>
            <family val="2"/>
          </rPr>
          <t>Instructions:</t>
        </r>
        <r>
          <rPr>
            <sz val="8"/>
            <color indexed="81"/>
            <rFont val="Tahoma"/>
            <family val="2"/>
          </rPr>
          <t xml:space="preserve">
Enter a valid future trading date. 
Format: YYYY-MM-DD</t>
        </r>
      </text>
    </comment>
    <comment ref="I1" authorId="0" shapeId="0" xr:uid="{00000000-0006-0000-0000-000007000000}">
      <text>
        <r>
          <rPr>
            <b/>
            <sz val="8"/>
            <color indexed="81"/>
            <rFont val="Tahoma"/>
            <family val="2"/>
          </rPr>
          <t>Instructions:</t>
        </r>
        <r>
          <rPr>
            <sz val="8"/>
            <color indexed="81"/>
            <rFont val="Tahoma"/>
            <family val="2"/>
          </rPr>
          <t xml:space="preserve">
Issuer LEI 20 chararcters.</t>
        </r>
      </text>
    </comment>
    <comment ref="J1" authorId="0" shapeId="0" xr:uid="{00000000-0006-0000-0000-000008000000}">
      <text>
        <r>
          <rPr>
            <b/>
            <sz val="8"/>
            <color indexed="81"/>
            <rFont val="Tahoma"/>
            <family val="2"/>
          </rPr>
          <t xml:space="preserve">Instructions:
</t>
        </r>
        <r>
          <rPr>
            <sz val="8"/>
            <color indexed="81"/>
            <rFont val="Tahoma"/>
            <family val="2"/>
          </rPr>
          <t xml:space="preserve">Automatically filled in based on issuer.
</t>
        </r>
      </text>
    </comment>
    <comment ref="K1" authorId="0" shapeId="0" xr:uid="{00000000-0006-0000-0000-000009000000}">
      <text>
        <r>
          <rPr>
            <b/>
            <sz val="8"/>
            <color indexed="81"/>
            <rFont val="Tahoma"/>
            <family val="2"/>
          </rPr>
          <t xml:space="preserve">Instructions:
</t>
        </r>
        <r>
          <rPr>
            <sz val="8"/>
            <color indexed="81"/>
            <rFont val="Tahoma"/>
            <family val="2"/>
          </rPr>
          <t>Automatically filled in based on distributor.</t>
        </r>
      </text>
    </comment>
    <comment ref="M1" authorId="1" shapeId="0" xr:uid="{00000000-0006-0000-0000-00000A000000}">
      <text>
        <r>
          <rPr>
            <sz val="9"/>
            <color indexed="81"/>
            <rFont val="Tahoma"/>
            <family val="2"/>
          </rPr>
          <t xml:space="preserve">
</t>
        </r>
      </text>
    </comment>
    <comment ref="N1" authorId="1" shapeId="0" xr:uid="{00000000-0006-0000-0000-00000B000000}">
      <text>
        <r>
          <rPr>
            <b/>
            <sz val="9"/>
            <color indexed="81"/>
            <rFont val="Tahoma"/>
            <family val="2"/>
          </rPr>
          <t>Instructions: Mandatory to choose the value when listing Securitized derivative instrument</t>
        </r>
        <r>
          <rPr>
            <sz val="9"/>
            <color indexed="81"/>
            <rFont val="Tahoma"/>
            <family val="2"/>
          </rPr>
          <t xml:space="preserve">
</t>
        </r>
      </text>
    </comment>
    <comment ref="O1" authorId="1" shapeId="0" xr:uid="{00000000-0006-0000-0000-00000C000000}">
      <text>
        <r>
          <rPr>
            <b/>
            <sz val="9"/>
            <color indexed="81"/>
            <rFont val="Tahoma"/>
            <family val="2"/>
          </rPr>
          <t>Instructions: Mandatory to choose the value when listing Securitized derivative instrument</t>
        </r>
        <r>
          <rPr>
            <sz val="9"/>
            <color indexed="81"/>
            <rFont val="Tahoma"/>
            <family val="2"/>
          </rPr>
          <t xml:space="preserve">
</t>
        </r>
      </text>
    </comment>
    <comment ref="P1" authorId="1" shapeId="0" xr:uid="{00000000-0006-0000-0000-00000D000000}">
      <text>
        <r>
          <rPr>
            <b/>
            <sz val="9"/>
            <color indexed="81"/>
            <rFont val="Tahoma"/>
            <family val="2"/>
          </rPr>
          <t xml:space="preserve">Instructions: </t>
        </r>
        <r>
          <rPr>
            <sz val="9"/>
            <color indexed="81"/>
            <rFont val="Tahoma"/>
            <family val="2"/>
          </rPr>
          <t xml:space="preserve">
</t>
        </r>
        <r>
          <rPr>
            <b/>
            <sz val="9"/>
            <color indexed="81"/>
            <rFont val="Tahoma"/>
            <family val="2"/>
          </rPr>
          <t>Mandatory field
”If the instrument is primarily registered in a foreign CSD but also settled at a Nordic CSD, then choose the Nordic CSD in the dropdown below."</t>
        </r>
      </text>
    </comment>
    <comment ref="A6" authorId="0" shapeId="0" xr:uid="{00000000-0006-0000-0000-00000E000000}">
      <text>
        <r>
          <rPr>
            <b/>
            <sz val="8"/>
            <color indexed="81"/>
            <rFont val="Tahoma"/>
            <family val="2"/>
          </rPr>
          <t xml:space="preserve">Instructions:
</t>
        </r>
        <r>
          <rPr>
            <sz val="8"/>
            <color indexed="81"/>
            <rFont val="Tahoma"/>
            <family val="2"/>
          </rPr>
          <t>Max 32 characters.</t>
        </r>
        <r>
          <rPr>
            <b/>
            <sz val="8"/>
            <color indexed="81"/>
            <rFont val="Tahoma"/>
            <family val="2"/>
          </rPr>
          <t xml:space="preserve"> 
Stockholm:
</t>
        </r>
        <r>
          <rPr>
            <sz val="8"/>
            <color indexed="81"/>
            <rFont val="Tahoma"/>
            <family val="2"/>
          </rPr>
          <t>Usually issuer ID/code plus loan number or other identifier. First characters to be based on the issuer - not the distributor.
Examples: UBSO GTM 888 or SHBO 922A.</t>
        </r>
        <r>
          <rPr>
            <b/>
            <sz val="8"/>
            <color indexed="81"/>
            <rFont val="Tahoma"/>
            <family val="2"/>
          </rPr>
          <t xml:space="preserve">
Helsinki:
</t>
        </r>
        <r>
          <rPr>
            <sz val="8"/>
            <color indexed="81"/>
            <rFont val="Tahoma"/>
            <family val="2"/>
          </rPr>
          <t>Provided by Euroclear Finland.</t>
        </r>
      </text>
    </comment>
    <comment ref="B6" authorId="0" shapeId="0" xr:uid="{00000000-0006-0000-0000-00000F000000}">
      <text>
        <r>
          <rPr>
            <b/>
            <sz val="8"/>
            <color indexed="81"/>
            <rFont val="Tahoma"/>
            <family val="2"/>
          </rPr>
          <t xml:space="preserve">Instructions:
</t>
        </r>
        <r>
          <rPr>
            <sz val="8"/>
            <color indexed="81"/>
            <rFont val="Tahoma"/>
            <family val="2"/>
          </rPr>
          <t xml:space="preserve">Full name of the intrument. Max 32 characters. 
</t>
        </r>
      </text>
    </comment>
    <comment ref="C6" authorId="0" shapeId="0" xr:uid="{00000000-0006-0000-0000-000010000000}">
      <text>
        <r>
          <rPr>
            <b/>
            <sz val="8"/>
            <color indexed="81"/>
            <rFont val="Tahoma"/>
            <family val="2"/>
          </rPr>
          <t xml:space="preserve">Instructions:
</t>
        </r>
        <r>
          <rPr>
            <sz val="8"/>
            <color indexed="81"/>
            <rFont val="Tahoma"/>
            <family val="2"/>
          </rPr>
          <t>Optional field.</t>
        </r>
      </text>
    </comment>
    <comment ref="G6" authorId="0" shapeId="0" xr:uid="{00000000-0006-0000-0000-000011000000}">
      <text>
        <r>
          <rPr>
            <b/>
            <sz val="8"/>
            <color indexed="81"/>
            <rFont val="Tahoma"/>
            <family val="2"/>
          </rPr>
          <t xml:space="preserve">Instructions:
</t>
        </r>
        <r>
          <rPr>
            <sz val="8"/>
            <color indexed="81"/>
            <rFont val="Tahoma"/>
            <family val="2"/>
          </rPr>
          <t>In per cent. 
Example: 110 % should be filled in as 110 rather than 1.1.</t>
        </r>
      </text>
    </comment>
    <comment ref="H6" authorId="2" shapeId="0" xr:uid="{00000000-0006-0000-0000-000012000000}">
      <text>
        <r>
          <rPr>
            <b/>
            <sz val="8"/>
            <color indexed="81"/>
            <rFont val="Tahoma"/>
            <family val="2"/>
          </rPr>
          <t>Instructions</t>
        </r>
        <r>
          <rPr>
            <b/>
            <sz val="9"/>
            <color indexed="81"/>
            <rFont val="Tahoma"/>
            <family val="2"/>
          </rPr>
          <t xml:space="preserve">
</t>
        </r>
        <r>
          <rPr>
            <sz val="8"/>
            <color indexed="81"/>
            <rFont val="Tahoma"/>
            <family val="2"/>
          </rPr>
          <t xml:space="preserve">inc. Coupon: Quoted in percentage including accrued interest (dirty).
excl. Coupon: Quoted in percentage of the nominal amount excluding accrued interest (clean). 
Price Per Unit: Traded in price per certificate/security. 
</t>
        </r>
      </text>
    </comment>
    <comment ref="I6" authorId="1" shapeId="0" xr:uid="{00000000-0006-0000-0000-000013000000}">
      <text>
        <r>
          <rPr>
            <b/>
            <sz val="9"/>
            <color indexed="81"/>
            <rFont val="Tahoma"/>
            <family val="2"/>
          </rPr>
          <t>Instructions:Should be expressed in monetary value.</t>
        </r>
        <r>
          <rPr>
            <sz val="9"/>
            <color indexed="81"/>
            <rFont val="Tahoma"/>
            <family val="2"/>
          </rPr>
          <t xml:space="preserve">
</t>
        </r>
      </text>
    </comment>
    <comment ref="J6" authorId="1" shapeId="0" xr:uid="{00000000-0006-0000-0000-000014000000}">
      <text>
        <r>
          <rPr>
            <b/>
            <sz val="9"/>
            <color indexed="81"/>
            <rFont val="Tahoma"/>
            <family val="2"/>
          </rPr>
          <t xml:space="preserve">Instructions: </t>
        </r>
        <r>
          <rPr>
            <sz val="9"/>
            <color indexed="81"/>
            <rFont val="Tahoma"/>
            <family val="2"/>
          </rPr>
          <t xml:space="preserve">
Fill in only when instrument is traded in Units (Mandatory if traded in Units)</t>
        </r>
      </text>
    </comment>
    <comment ref="K6" authorId="0" shapeId="0" xr:uid="{00000000-0006-0000-0000-000015000000}">
      <text>
        <r>
          <rPr>
            <b/>
            <sz val="8"/>
            <color indexed="81"/>
            <rFont val="Tahoma"/>
            <family val="2"/>
          </rPr>
          <t xml:space="preserve">Instructions:
</t>
        </r>
        <r>
          <rPr>
            <sz val="8"/>
            <color indexed="81"/>
            <rFont val="Tahoma"/>
            <family val="2"/>
          </rPr>
          <t>Enter a valid date. 
Format: YYYY-MM-DD</t>
        </r>
      </text>
    </comment>
    <comment ref="L6" authorId="0" shapeId="0" xr:uid="{00000000-0006-0000-0000-000016000000}">
      <text>
        <r>
          <rPr>
            <b/>
            <sz val="8"/>
            <color indexed="81"/>
            <rFont val="Tahoma"/>
            <family val="2"/>
          </rPr>
          <t xml:space="preserve">Instructions:
</t>
        </r>
        <r>
          <rPr>
            <sz val="8"/>
            <color indexed="81"/>
            <rFont val="Tahoma"/>
            <family val="2"/>
          </rPr>
          <t>Enter a valid future trading date. 
Format: YYYY-MM-DD</t>
        </r>
      </text>
    </comment>
    <comment ref="M6" authorId="0" shapeId="0" xr:uid="{00000000-0006-0000-0000-000017000000}">
      <text>
        <r>
          <rPr>
            <b/>
            <sz val="8"/>
            <color indexed="81"/>
            <rFont val="Tahoma"/>
            <family val="2"/>
          </rPr>
          <t xml:space="preserve">Instructions:
</t>
        </r>
        <r>
          <rPr>
            <sz val="8"/>
            <color indexed="81"/>
            <rFont val="Tahoma"/>
            <family val="2"/>
          </rPr>
          <t xml:space="preserve">Enter a valid future trading date. 
Format: YYYY-MM-DD
</t>
        </r>
        <r>
          <rPr>
            <b/>
            <sz val="8"/>
            <color indexed="81"/>
            <rFont val="Tahoma"/>
            <family val="2"/>
          </rPr>
          <t xml:space="preserve">Please ensure that the last trading date is correct.  </t>
        </r>
      </text>
    </comment>
    <comment ref="N6" authorId="3" shapeId="0" xr:uid="{00000000-0006-0000-0000-000018000000}">
      <text>
        <r>
          <rPr>
            <b/>
            <sz val="8"/>
            <color indexed="81"/>
            <rFont val="Tahoma"/>
            <family val="2"/>
          </rPr>
          <t xml:space="preserve">Instructions: </t>
        </r>
        <r>
          <rPr>
            <sz val="8"/>
            <color indexed="81"/>
            <rFont val="Tahoma"/>
            <family val="2"/>
          </rPr>
          <t xml:space="preserve">Please select from the list. 
</t>
        </r>
        <r>
          <rPr>
            <sz val="9"/>
            <color indexed="81"/>
            <rFont val="Tahoma"/>
            <family val="2"/>
          </rPr>
          <t xml:space="preserve"> </t>
        </r>
        <r>
          <rPr>
            <sz val="9"/>
            <color indexed="81"/>
            <rFont val="Tahoma"/>
            <family val="2"/>
          </rPr>
          <t xml:space="preserve">
</t>
        </r>
      </text>
    </comment>
    <comment ref="O6" authorId="1" shapeId="0" xr:uid="{00000000-0006-0000-0000-000019000000}">
      <text>
        <r>
          <rPr>
            <b/>
            <sz val="9"/>
            <color indexed="81"/>
            <rFont val="Tahoma"/>
            <family val="2"/>
          </rPr>
          <t xml:space="preserve">Instructions: </t>
        </r>
        <r>
          <rPr>
            <sz val="9"/>
            <color indexed="81"/>
            <rFont val="Tahoma"/>
            <family val="2"/>
          </rPr>
          <t>For instruments where CFI code starts with D**** it is mandatory except for DM****, DY**** and DN**** where it is optional.</t>
        </r>
        <r>
          <rPr>
            <sz val="9"/>
            <color indexed="81"/>
            <rFont val="Tahoma"/>
            <family val="2"/>
          </rPr>
          <t xml:space="preserve">
</t>
        </r>
      </text>
    </comment>
    <comment ref="P6" authorId="1" shapeId="0" xr:uid="{00000000-0006-0000-0000-00001A000000}">
      <text>
        <r>
          <rPr>
            <b/>
            <sz val="9"/>
            <color indexed="81"/>
            <rFont val="Tahoma"/>
            <family val="2"/>
          </rPr>
          <t xml:space="preserve">Instructions: Mandatory for these segments.
 STO FN Sustainable Bonds
 STO FN Sustainable Retail Bonds
 STO Sustainable Bonds
 STO Sustainable Commercial Paper
 STO Sustainable Products
 HEL Sustainable Bonds
</t>
        </r>
        <r>
          <rPr>
            <sz val="9"/>
            <color indexed="81"/>
            <rFont val="Tahoma"/>
            <family val="2"/>
          </rPr>
          <t xml:space="preserve">
</t>
        </r>
      </text>
    </comment>
    <comment ref="Q6" authorId="3" shapeId="0" xr:uid="{00000000-0006-0000-0000-00001B000000}">
      <text>
        <r>
          <rPr>
            <b/>
            <sz val="8"/>
            <color indexed="81"/>
            <rFont val="Tahoma"/>
            <family val="2"/>
          </rPr>
          <t>Instructions:</t>
        </r>
        <r>
          <rPr>
            <sz val="8"/>
            <color indexed="81"/>
            <rFont val="Tahoma"/>
            <family val="2"/>
          </rPr>
          <t xml:space="preserve"> Enter URL for KID Document. Max. 240 characters. Field not mandatory</t>
        </r>
        <r>
          <rPr>
            <sz val="9"/>
            <color indexed="81"/>
            <rFont val="Tahoma"/>
            <family val="2"/>
          </rPr>
          <t xml:space="preserve">
</t>
        </r>
      </text>
    </comment>
    <comment ref="R6" authorId="4" shapeId="0" xr:uid="{77CC74C8-9B40-45E4-9E8B-EDD640CF7F12}">
      <text>
        <r>
          <rPr>
            <b/>
            <sz val="8"/>
            <color indexed="81"/>
            <rFont val="Tahoma"/>
            <family val="2"/>
          </rPr>
          <t>Instructions:</t>
        </r>
        <r>
          <rPr>
            <sz val="9"/>
            <color indexed="81"/>
            <rFont val="Tahoma"/>
            <family val="2"/>
          </rPr>
          <t xml:space="preserve">
</t>
        </r>
        <r>
          <rPr>
            <sz val="8"/>
            <color indexed="81"/>
            <rFont val="Tahoma"/>
            <family val="2"/>
          </rPr>
          <t>Floating rate instruments: reference rate for floating rate coupon.
Mandatory if “Spread (%)” is filled in</t>
        </r>
        <r>
          <rPr>
            <sz val="9"/>
            <color indexed="81"/>
            <rFont val="Tahoma"/>
            <family val="2"/>
          </rPr>
          <t xml:space="preserve">
</t>
        </r>
      </text>
    </comment>
    <comment ref="S6" authorId="4" shapeId="0" xr:uid="{6AC63E53-FFAE-4828-B02D-93966BED0BB0}">
      <text>
        <r>
          <rPr>
            <b/>
            <sz val="8"/>
            <color indexed="81"/>
            <rFont val="Tahoma"/>
            <family val="2"/>
          </rPr>
          <t xml:space="preserve">Instructions:
</t>
        </r>
        <r>
          <rPr>
            <sz val="8"/>
            <color indexed="81"/>
            <rFont val="Tahoma"/>
            <family val="2"/>
          </rPr>
          <t>Floating rate instruments: Spread.
Mandatory if “Reference rate for Floating" is filled in</t>
        </r>
      </text>
    </comment>
    <comment ref="T6" authorId="0" shapeId="0" xr:uid="{110C44C8-FE15-44B6-802C-B62DEAECD857}">
      <text>
        <r>
          <rPr>
            <b/>
            <sz val="8"/>
            <color indexed="81"/>
            <rFont val="Tahoma"/>
            <family val="2"/>
          </rPr>
          <t>Instructions:</t>
        </r>
        <r>
          <rPr>
            <sz val="8"/>
            <color indexed="81"/>
            <rFont val="Tahoma"/>
            <family val="2"/>
          </rPr>
          <t xml:space="preserve">
Fixed and Floating rate instruments: Interest rate (Coupon rate)
Zero Coupon instruments: 0 (zero)
In per cent. Example: 3.5 % should be filled in as 3.5 rather than 0.035.”
</t>
        </r>
      </text>
    </comment>
    <comment ref="U6" authorId="0" shapeId="0" xr:uid="{8C4C9EA9-D315-4368-A629-3AF67D1EAC45}">
      <text>
        <r>
          <rPr>
            <b/>
            <sz val="8"/>
            <color indexed="81"/>
            <rFont val="Tahoma"/>
            <family val="2"/>
          </rPr>
          <t>Instructions:</t>
        </r>
        <r>
          <rPr>
            <sz val="8"/>
            <color indexed="81"/>
            <rFont val="Tahoma"/>
            <family val="2"/>
          </rPr>
          <t xml:space="preserve">
Please select 0 (zero) for zero coupon bonds.</t>
        </r>
      </text>
    </comment>
    <comment ref="V6" authorId="0" shapeId="0" xr:uid="{795DFA08-E11B-41B3-97C9-7E035503ED62}">
      <text>
        <r>
          <rPr>
            <b/>
            <sz val="8"/>
            <color indexed="81"/>
            <rFont val="Tahoma"/>
            <family val="2"/>
          </rPr>
          <t>Instructions:</t>
        </r>
        <r>
          <rPr>
            <sz val="8"/>
            <color indexed="81"/>
            <rFont val="Tahoma"/>
            <family val="2"/>
          </rPr>
          <t xml:space="preserve">
First interest payment date.
Format: YYYY-MM-DD
</t>
        </r>
      </text>
    </comment>
    <comment ref="W6" authorId="0" shapeId="0" xr:uid="{FF404918-E225-4A32-9803-B4E0D1465BF8}">
      <text>
        <r>
          <rPr>
            <b/>
            <sz val="8"/>
            <color indexed="81"/>
            <rFont val="Tahoma"/>
            <family val="2"/>
          </rPr>
          <t>Instructions:</t>
        </r>
        <r>
          <rPr>
            <sz val="8"/>
            <color indexed="81"/>
            <rFont val="Tahoma"/>
            <family val="2"/>
          </rPr>
          <t xml:space="preserve">
Usually the same date as the Reimbursement date. Will be set to Reimbursement date if left blank.
Format: YYYY-MM-DD
</t>
        </r>
      </text>
    </comment>
    <comment ref="Z6" authorId="0" shapeId="0" xr:uid="{00000000-0006-0000-0000-00001C000000}">
      <text>
        <r>
          <rPr>
            <b/>
            <sz val="8"/>
            <color indexed="81"/>
            <rFont val="Tahoma"/>
            <family val="2"/>
          </rPr>
          <t>Instructions:</t>
        </r>
        <r>
          <rPr>
            <sz val="8"/>
            <color indexed="81"/>
            <rFont val="Tahoma"/>
            <family val="2"/>
          </rPr>
          <t xml:space="preserve">
To be filled in by the exchange.</t>
        </r>
      </text>
    </comment>
    <comment ref="AA6" authorId="0" shapeId="0" xr:uid="{00000000-0006-0000-0000-00001D000000}">
      <text>
        <r>
          <rPr>
            <b/>
            <sz val="8"/>
            <color indexed="81"/>
            <rFont val="Tahoma"/>
            <family val="2"/>
          </rPr>
          <t>Instructions:</t>
        </r>
        <r>
          <rPr>
            <sz val="8"/>
            <color indexed="81"/>
            <rFont val="Tahoma"/>
            <family val="2"/>
          </rPr>
          <t xml:space="preserve">
At least one underlying asset should be added. A description or name is prefered to a Bloomberg Code or similar.
Examples: 
Basket of shares
Hang Seng China Enterprises Index
Mandatory to add underlying ISIN code/s instead of free text when listing Securitized Derivative instrument</t>
        </r>
      </text>
    </comment>
    <comment ref="AB6" authorId="0" shapeId="0" xr:uid="{00000000-0006-0000-0000-00001E000000}">
      <text>
        <r>
          <rPr>
            <b/>
            <sz val="8"/>
            <color indexed="81"/>
            <rFont val="Tahoma"/>
            <family val="2"/>
          </rPr>
          <t>Instructions:</t>
        </r>
        <r>
          <rPr>
            <sz val="8"/>
            <color indexed="81"/>
            <rFont val="Tahoma"/>
            <family val="2"/>
          </rPr>
          <t xml:space="preserve">
The weights should be added in per cent and add up to 100.
Example: 25 % should be filled in as 25 rather than 0.25.</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Jonas Aldén</author>
  </authors>
  <commentList>
    <comment ref="B1" authorId="0" shapeId="0" xr:uid="{00000000-0006-0000-0F00-000001000000}">
      <text>
        <r>
          <rPr>
            <b/>
            <sz val="8"/>
            <color indexed="81"/>
            <rFont val="Tahoma"/>
            <family val="2"/>
          </rPr>
          <t xml:space="preserve">Instructions:
</t>
        </r>
        <r>
          <rPr>
            <sz val="8"/>
            <color indexed="81"/>
            <rFont val="Tahoma"/>
            <family val="2"/>
          </rPr>
          <t>XCSE Copenhagen
XHEL Helsinki
XSTO Stockholm</t>
        </r>
      </text>
    </comment>
    <comment ref="E1" authorId="0" shapeId="0" xr:uid="{00000000-0006-0000-0F00-000002000000}">
      <text>
        <r>
          <rPr>
            <b/>
            <sz val="8"/>
            <color indexed="81"/>
            <rFont val="Tahoma"/>
            <family val="2"/>
          </rPr>
          <t>Instructions:</t>
        </r>
        <r>
          <rPr>
            <sz val="8"/>
            <color indexed="81"/>
            <rFont val="Tahoma"/>
            <family val="2"/>
          </rPr>
          <t xml:space="preserve">
Normally 1 (one).</t>
        </r>
      </text>
    </comment>
    <comment ref="F1" authorId="0" shapeId="0" xr:uid="{00000000-0006-0000-0F00-000003000000}">
      <text>
        <r>
          <rPr>
            <b/>
            <sz val="8"/>
            <color indexed="81"/>
            <rFont val="Tahoma"/>
            <family val="2"/>
          </rPr>
          <t>Instructions:</t>
        </r>
        <r>
          <rPr>
            <sz val="8"/>
            <color indexed="81"/>
            <rFont val="Tahoma"/>
            <family val="2"/>
          </rPr>
          <t xml:space="preserve">
Cash or Delivery.</t>
        </r>
      </text>
    </comment>
    <comment ref="G1" authorId="0" shapeId="0" xr:uid="{00000000-0006-0000-0F00-000004000000}">
      <text>
        <r>
          <rPr>
            <b/>
            <sz val="8"/>
            <color indexed="81"/>
            <rFont val="Tahoma"/>
            <family val="2"/>
          </rPr>
          <t>Instructions:</t>
        </r>
        <r>
          <rPr>
            <sz val="8"/>
            <color indexed="81"/>
            <rFont val="Tahoma"/>
            <family val="2"/>
          </rPr>
          <t xml:space="preserve">
European or American type.</t>
        </r>
      </text>
    </comment>
    <comment ref="H1" authorId="0" shapeId="0" xr:uid="{00000000-0006-0000-0F00-000005000000}">
      <text>
        <r>
          <rPr>
            <b/>
            <sz val="8"/>
            <color indexed="81"/>
            <rFont val="Tahoma"/>
            <family val="2"/>
          </rPr>
          <t xml:space="preserve">Instructions:
</t>
        </r>
        <r>
          <rPr>
            <sz val="8"/>
            <color indexed="81"/>
            <rFont val="Tahoma"/>
            <family val="2"/>
          </rPr>
          <t xml:space="preserve">Enter a valid future trading date. 
Format: YYYY-MM-DD
</t>
        </r>
      </text>
    </comment>
    <comment ref="I1" authorId="0" shapeId="0" xr:uid="{00000000-0006-0000-0F00-000006000000}">
      <text>
        <r>
          <rPr>
            <b/>
            <sz val="8"/>
            <color indexed="81"/>
            <rFont val="Tahoma"/>
            <family val="2"/>
          </rPr>
          <t xml:space="preserve">Instructions:
</t>
        </r>
        <r>
          <rPr>
            <sz val="8"/>
            <color indexed="81"/>
            <rFont val="Tahoma"/>
            <family val="2"/>
          </rPr>
          <t xml:space="preserve">The currency the instrument will be traded in.
</t>
        </r>
      </text>
    </comment>
    <comment ref="J1" authorId="0" shapeId="0" xr:uid="{00000000-0006-0000-0F00-000007000000}">
      <text>
        <r>
          <rPr>
            <b/>
            <sz val="8"/>
            <color indexed="81"/>
            <rFont val="Tahoma"/>
            <family val="2"/>
          </rPr>
          <t xml:space="preserve">Instructions:
</t>
        </r>
        <r>
          <rPr>
            <sz val="8"/>
            <color indexed="81"/>
            <rFont val="Tahoma"/>
            <family val="2"/>
          </rPr>
          <t>Automatically populated based on issuer.</t>
        </r>
      </text>
    </comment>
    <comment ref="K1" authorId="0" shapeId="0" xr:uid="{00000000-0006-0000-0F00-000008000000}">
      <text>
        <r>
          <rPr>
            <b/>
            <sz val="8"/>
            <color indexed="81"/>
            <rFont val="Tahoma"/>
            <family val="2"/>
          </rPr>
          <t xml:space="preserve">Instructions:
</t>
        </r>
        <r>
          <rPr>
            <sz val="8"/>
            <color indexed="81"/>
            <rFont val="Tahoma"/>
            <family val="2"/>
          </rPr>
          <t>Automatically populated based on the  Market maker.</t>
        </r>
      </text>
    </comment>
    <comment ref="A6" authorId="0" shapeId="0" xr:uid="{00000000-0006-0000-0F00-000009000000}">
      <text>
        <r>
          <rPr>
            <b/>
            <sz val="8"/>
            <color indexed="81"/>
            <rFont val="Tahoma"/>
            <family val="2"/>
          </rPr>
          <t xml:space="preserve">Instructions:
</t>
        </r>
        <r>
          <rPr>
            <sz val="8"/>
            <color indexed="81"/>
            <rFont val="Tahoma"/>
            <family val="2"/>
          </rPr>
          <t>Max 16 characters.
For warrants the system will generate these if the cells are left blank.
For warrants which might be adjusted (due to corporate actions or similar) the length should be no more than 15 characters.</t>
        </r>
      </text>
    </comment>
    <comment ref="B6" authorId="0" shapeId="0" xr:uid="{00000000-0006-0000-0F00-00000A000000}">
      <text>
        <r>
          <rPr>
            <b/>
            <sz val="8"/>
            <color indexed="81"/>
            <rFont val="Tahoma"/>
            <family val="2"/>
          </rPr>
          <t xml:space="preserve">Instructions:
</t>
        </r>
        <r>
          <rPr>
            <sz val="8"/>
            <color indexed="81"/>
            <rFont val="Tahoma"/>
            <family val="2"/>
          </rPr>
          <t xml:space="preserve">Max 40 characters. </t>
        </r>
      </text>
    </comment>
    <comment ref="D6" authorId="0" shapeId="0" xr:uid="{00000000-0006-0000-0F00-00000B000000}">
      <text>
        <r>
          <rPr>
            <b/>
            <sz val="8"/>
            <color indexed="81"/>
            <rFont val="Tahoma"/>
            <family val="2"/>
          </rPr>
          <t>Instructions:</t>
        </r>
        <r>
          <rPr>
            <sz val="8"/>
            <color indexed="81"/>
            <rFont val="Tahoma"/>
            <family val="2"/>
          </rPr>
          <t xml:space="preserve">
Put or Call. 
For some instruments this field might not be applicable but as the field is needed in the system please enter CALL for long/bullish instruments and PUT for short/bearish instruments.
</t>
        </r>
      </text>
    </comment>
    <comment ref="E6" authorId="0" shapeId="0" xr:uid="{00000000-0006-0000-0F00-00000C000000}">
      <text>
        <r>
          <rPr>
            <b/>
            <sz val="8"/>
            <color indexed="81"/>
            <rFont val="Tahoma"/>
            <family val="2"/>
          </rPr>
          <t>Instructions:</t>
        </r>
        <r>
          <rPr>
            <sz val="8"/>
            <color indexed="81"/>
            <rFont val="Tahoma"/>
            <family val="2"/>
          </rPr>
          <t xml:space="preserve">
Usually 1 (one) for certificates.</t>
        </r>
      </text>
    </comment>
    <comment ref="F6" authorId="0" shapeId="0" xr:uid="{00000000-0006-0000-0F00-00000D000000}">
      <text>
        <r>
          <rPr>
            <b/>
            <sz val="8"/>
            <color indexed="81"/>
            <rFont val="Tahoma"/>
            <family val="2"/>
          </rPr>
          <t>Instructions:</t>
        </r>
        <r>
          <rPr>
            <sz val="8"/>
            <color indexed="81"/>
            <rFont val="Tahoma"/>
            <family val="2"/>
          </rPr>
          <t xml:space="preserve">
This is the currency in which  the instrument is denominated. Note that this could be different from the currency it is traded in.</t>
        </r>
      </text>
    </comment>
    <comment ref="G6" authorId="0" shapeId="0" xr:uid="{00000000-0006-0000-0F00-00000E000000}">
      <text>
        <r>
          <rPr>
            <b/>
            <sz val="8"/>
            <color indexed="81"/>
            <rFont val="Tahoma"/>
            <family val="2"/>
          </rPr>
          <t xml:space="preserve">Instructions:
</t>
        </r>
        <r>
          <rPr>
            <sz val="8"/>
            <color indexed="81"/>
            <rFont val="Tahoma"/>
            <family val="2"/>
          </rPr>
          <t>Enter a valid future trading date. 
Format: YYYY-MM-DD</t>
        </r>
      </text>
    </comment>
    <comment ref="H6" authorId="0" shapeId="0" xr:uid="{00000000-0006-0000-0F00-00000F000000}">
      <text>
        <r>
          <rPr>
            <b/>
            <sz val="8"/>
            <color indexed="81"/>
            <rFont val="Tahoma"/>
            <family val="2"/>
          </rPr>
          <t xml:space="preserve">Instructions:
</t>
        </r>
        <r>
          <rPr>
            <sz val="8"/>
            <color indexed="81"/>
            <rFont val="Tahoma"/>
            <family val="2"/>
          </rPr>
          <t>Enter a valid future trading date. 
Format: YYYY-MM-DD</t>
        </r>
      </text>
    </comment>
    <comment ref="I6" authorId="0" shapeId="0" xr:uid="{00000000-0006-0000-0F00-000010000000}">
      <text>
        <r>
          <rPr>
            <b/>
            <sz val="8"/>
            <color indexed="81"/>
            <rFont val="Tahoma"/>
            <family val="2"/>
          </rPr>
          <t xml:space="preserve">Instructions:
</t>
        </r>
        <r>
          <rPr>
            <sz val="8"/>
            <color indexed="81"/>
            <rFont val="Tahoma"/>
            <family val="2"/>
          </rPr>
          <t>Enter a valid future trading date. 
Format: YYYY-MM-DD</t>
        </r>
      </text>
    </comment>
    <comment ref="O6" authorId="0" shapeId="0" xr:uid="{00000000-0006-0000-0F00-000011000000}">
      <text>
        <r>
          <rPr>
            <b/>
            <sz val="8"/>
            <color indexed="81"/>
            <rFont val="Tahoma"/>
            <family val="2"/>
          </rPr>
          <t xml:space="preserve">Instructions:
</t>
        </r>
        <r>
          <rPr>
            <sz val="8"/>
            <color indexed="81"/>
            <rFont val="Tahoma"/>
            <family val="2"/>
          </rPr>
          <t>Enter a valid future trading date. 
Format: YYYY-MM-DD</t>
        </r>
      </text>
    </comment>
    <comment ref="P6" authorId="0" shapeId="0" xr:uid="{00000000-0006-0000-0F00-000012000000}">
      <text>
        <r>
          <rPr>
            <b/>
            <sz val="8"/>
            <color indexed="81"/>
            <rFont val="Tahoma"/>
            <family val="2"/>
          </rPr>
          <t xml:space="preserve">Instructions:
</t>
        </r>
        <r>
          <rPr>
            <sz val="8"/>
            <color indexed="81"/>
            <rFont val="Tahoma"/>
            <family val="2"/>
          </rPr>
          <t>Enter a valid future trading date. 
Format: YYYY-MM-DD</t>
        </r>
      </text>
    </comment>
    <comment ref="U6" authorId="0" shapeId="0" xr:uid="{00000000-0006-0000-0F00-000013000000}">
      <text>
        <r>
          <rPr>
            <b/>
            <sz val="8"/>
            <color indexed="81"/>
            <rFont val="Tahoma"/>
            <family val="2"/>
          </rPr>
          <t>Instructions:</t>
        </r>
        <r>
          <rPr>
            <sz val="8"/>
            <color indexed="81"/>
            <rFont val="Tahoma"/>
            <family val="2"/>
          </rPr>
          <t xml:space="preserve">
If the </t>
        </r>
        <r>
          <rPr>
            <i/>
            <sz val="8"/>
            <color indexed="81"/>
            <rFont val="Tahoma"/>
            <family val="2"/>
          </rPr>
          <t xml:space="preserve">Underlying Instrument Name </t>
        </r>
        <r>
          <rPr>
            <sz val="8"/>
            <color indexed="81"/>
            <rFont val="Tahoma"/>
            <family val="2"/>
          </rPr>
          <t xml:space="preserve">is selected from the dropdown this field will be populated automatically.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Hanna Kirk</author>
  </authors>
  <commentList>
    <comment ref="A1" authorId="0" shapeId="0" xr:uid="{00000000-0006-0000-1100-000001000000}">
      <text>
        <r>
          <rPr>
            <b/>
            <sz val="9"/>
            <color indexed="81"/>
            <rFont val="Tahoma"/>
            <family val="2"/>
          </rPr>
          <t>Hanna Kirk:</t>
        </r>
        <r>
          <rPr>
            <sz val="9"/>
            <color indexed="81"/>
            <rFont val="Tahoma"/>
            <family val="2"/>
          </rPr>
          <t xml:space="preserve">
Number acts as key to options - must be sequential starting from 1</t>
        </r>
      </text>
    </comment>
    <comment ref="U1" authorId="0" shapeId="0" xr:uid="{00000000-0006-0000-1100-000002000000}">
      <text>
        <r>
          <rPr>
            <b/>
            <sz val="9"/>
            <color indexed="81"/>
            <rFont val="Tahoma"/>
            <family val="2"/>
          </rPr>
          <t>Hanna Kirk:</t>
        </r>
        <r>
          <rPr>
            <sz val="9"/>
            <color indexed="81"/>
            <rFont val="Tahoma"/>
            <family val="2"/>
          </rPr>
          <t xml:space="preserve">
uses the SelectedSubtype range which is the value on the Warrants &amp; Certificates sheet</t>
        </r>
      </text>
    </comment>
    <comment ref="V1" authorId="0" shapeId="0" xr:uid="{00000000-0006-0000-1100-000003000000}">
      <text>
        <r>
          <rPr>
            <b/>
            <sz val="9"/>
            <color indexed="81"/>
            <rFont val="Tahoma"/>
            <family val="2"/>
          </rPr>
          <t>Hanna Kirk:</t>
        </r>
        <r>
          <rPr>
            <sz val="9"/>
            <color indexed="81"/>
            <rFont val="Tahoma"/>
            <family val="2"/>
          </rPr>
          <t xml:space="preserve">
uses the SelectedExchange range which is the value on the Warrants &amp; Certificates sheet</t>
        </r>
      </text>
    </comment>
    <comment ref="W1" authorId="0" shapeId="0" xr:uid="{00000000-0006-0000-1100-000004000000}">
      <text>
        <r>
          <rPr>
            <b/>
            <sz val="9"/>
            <color indexed="81"/>
            <rFont val="Tahoma"/>
            <family val="2"/>
          </rPr>
          <t>Hanna Kirk:</t>
        </r>
        <r>
          <rPr>
            <sz val="9"/>
            <color indexed="81"/>
            <rFont val="Tahoma"/>
            <family val="2"/>
          </rPr>
          <t xml:space="preserve">
uses the SelectedExtended range which is the value on the Warrants &amp; Certificates sheet</t>
        </r>
      </text>
    </comment>
    <comment ref="X1" authorId="0" shapeId="0" xr:uid="{00000000-0006-0000-1100-000005000000}">
      <text>
        <r>
          <rPr>
            <b/>
            <sz val="9"/>
            <color indexed="81"/>
            <rFont val="Tahoma"/>
            <family val="2"/>
          </rPr>
          <t>Hanna Kirk:</t>
        </r>
        <r>
          <rPr>
            <sz val="9"/>
            <color indexed="81"/>
            <rFont val="Tahoma"/>
            <family val="2"/>
          </rPr>
          <t xml:space="preserve">
TRUE for valid options with the selection (AND of all the criteria)
</t>
        </r>
      </text>
    </comment>
    <comment ref="Y1" authorId="0" shapeId="0" xr:uid="{00000000-0006-0000-1100-000006000000}">
      <text>
        <r>
          <rPr>
            <b/>
            <sz val="9"/>
            <color indexed="81"/>
            <rFont val="Tahoma"/>
            <family val="2"/>
          </rPr>
          <t>Hanna Kirk:</t>
        </r>
        <r>
          <rPr>
            <sz val="9"/>
            <color indexed="81"/>
            <rFont val="Tahoma"/>
            <family val="2"/>
          </rPr>
          <t xml:space="preserve">
Shows the ID (col A) if it is valid or 999 otherwise</t>
        </r>
      </text>
    </comment>
    <comment ref="AA1" authorId="0" shapeId="0" xr:uid="{00000000-0006-0000-1100-000007000000}">
      <text>
        <r>
          <rPr>
            <b/>
            <sz val="9"/>
            <color indexed="81"/>
            <rFont val="Tahoma"/>
            <family val="2"/>
          </rPr>
          <t>Hanna Kirk:</t>
        </r>
        <r>
          <rPr>
            <sz val="9"/>
            <color indexed="81"/>
            <rFont val="Tahoma"/>
            <family val="2"/>
          </rPr>
          <t xml:space="preserve">
Orders the options based on the key to get the order for the dropdown</t>
        </r>
      </text>
    </comment>
    <comment ref="AB1" authorId="0" shapeId="0" xr:uid="{00000000-0006-0000-1100-000008000000}">
      <text>
        <r>
          <rPr>
            <b/>
            <sz val="9"/>
            <color indexed="81"/>
            <rFont val="Tahoma"/>
            <family val="2"/>
          </rPr>
          <t>Hanna Kirk:</t>
        </r>
        <r>
          <rPr>
            <sz val="9"/>
            <color indexed="81"/>
            <rFont val="Tahoma"/>
            <family val="2"/>
          </rPr>
          <t xml:space="preserve">
Value to show in the dropdown - lookup based on the Key/ID</t>
        </r>
      </text>
    </comment>
    <comment ref="AC2" authorId="0" shapeId="0" xr:uid="{00000000-0006-0000-1100-000009000000}">
      <text>
        <r>
          <rPr>
            <b/>
            <sz val="9"/>
            <color indexed="81"/>
            <rFont val="Tahoma"/>
            <family val="2"/>
          </rPr>
          <t>Hanna Kirk:</t>
        </r>
        <r>
          <rPr>
            <sz val="9"/>
            <color indexed="81"/>
            <rFont val="Tahoma"/>
            <family val="2"/>
          </rPr>
          <t xml:space="preserve">
Number of options for the dropdown - used dynamically to shorten the list in the Named Range used in the data validation setup. This removes the blank rows at the end of the dropdown list for the market segments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Jonas Aldén</author>
    <author>Riku Oksala</author>
  </authors>
  <commentList>
    <comment ref="B1" authorId="0" shapeId="0" xr:uid="{00000000-0006-0000-0100-000001000000}">
      <text>
        <r>
          <rPr>
            <b/>
            <sz val="8"/>
            <color indexed="81"/>
            <rFont val="Tahoma"/>
            <family val="2"/>
          </rPr>
          <t xml:space="preserve">Instructions:
</t>
        </r>
        <r>
          <rPr>
            <sz val="8"/>
            <color indexed="81"/>
            <rFont val="Tahoma"/>
            <family val="2"/>
          </rPr>
          <t>XCSE Copenhagen
XHEL Helsinki
XSTO Stockholm</t>
        </r>
      </text>
    </comment>
    <comment ref="E1" authorId="0" shapeId="0" xr:uid="{00000000-0006-0000-0100-000002000000}">
      <text>
        <r>
          <rPr>
            <b/>
            <sz val="8"/>
            <color indexed="81"/>
            <rFont val="Tahoma"/>
            <family val="2"/>
          </rPr>
          <t>Instructions:</t>
        </r>
        <r>
          <rPr>
            <sz val="8"/>
            <color indexed="81"/>
            <rFont val="Tahoma"/>
            <family val="2"/>
          </rPr>
          <t xml:space="preserve">
Normally 1 (one).</t>
        </r>
      </text>
    </comment>
    <comment ref="F1" authorId="0" shapeId="0" xr:uid="{00000000-0006-0000-0100-000003000000}">
      <text>
        <r>
          <rPr>
            <b/>
            <sz val="8"/>
            <color indexed="81"/>
            <rFont val="Tahoma"/>
            <family val="2"/>
          </rPr>
          <t>Instructions:</t>
        </r>
        <r>
          <rPr>
            <sz val="8"/>
            <color indexed="81"/>
            <rFont val="Tahoma"/>
            <family val="2"/>
          </rPr>
          <t xml:space="preserve">
Cash or Delivery.</t>
        </r>
      </text>
    </comment>
    <comment ref="G1" authorId="0" shapeId="0" xr:uid="{00000000-0006-0000-0100-000004000000}">
      <text>
        <r>
          <rPr>
            <b/>
            <sz val="8"/>
            <color indexed="81"/>
            <rFont val="Tahoma"/>
            <family val="2"/>
          </rPr>
          <t>Instructions:</t>
        </r>
        <r>
          <rPr>
            <sz val="8"/>
            <color indexed="81"/>
            <rFont val="Tahoma"/>
            <family val="2"/>
          </rPr>
          <t xml:space="preserve">
European or American type.</t>
        </r>
      </text>
    </comment>
    <comment ref="H1" authorId="0" shapeId="0" xr:uid="{00000000-0006-0000-0100-000005000000}">
      <text>
        <r>
          <rPr>
            <b/>
            <sz val="8"/>
            <color indexed="81"/>
            <rFont val="Tahoma"/>
            <family val="2"/>
          </rPr>
          <t xml:space="preserve">Instructions:
</t>
        </r>
        <r>
          <rPr>
            <sz val="8"/>
            <color indexed="81"/>
            <rFont val="Tahoma"/>
            <family val="2"/>
          </rPr>
          <t xml:space="preserve">Enter a valid future trading date. 
Format: YYYY-MM-DD
</t>
        </r>
      </text>
    </comment>
    <comment ref="I1" authorId="0" shapeId="0" xr:uid="{00000000-0006-0000-0100-000006000000}">
      <text>
        <r>
          <rPr>
            <b/>
            <sz val="8"/>
            <color indexed="81"/>
            <rFont val="Tahoma"/>
            <family val="2"/>
          </rPr>
          <t xml:space="preserve">Instructions:
</t>
        </r>
        <r>
          <rPr>
            <sz val="8"/>
            <color indexed="81"/>
            <rFont val="Tahoma"/>
            <family val="2"/>
          </rPr>
          <t xml:space="preserve">The currency the instrument will be traded in.
</t>
        </r>
      </text>
    </comment>
    <comment ref="J1" authorId="0" shapeId="0" xr:uid="{00000000-0006-0000-0100-000007000000}">
      <text>
        <r>
          <rPr>
            <b/>
            <sz val="8"/>
            <color indexed="81"/>
            <rFont val="Tahoma"/>
            <family val="2"/>
          </rPr>
          <t xml:space="preserve">Instructions:
</t>
        </r>
        <r>
          <rPr>
            <sz val="8"/>
            <color indexed="81"/>
            <rFont val="Tahoma"/>
            <family val="2"/>
          </rPr>
          <t>Automatically populated based on issuer.</t>
        </r>
      </text>
    </comment>
    <comment ref="K1" authorId="0" shapeId="0" xr:uid="{00000000-0006-0000-0100-000008000000}">
      <text>
        <r>
          <rPr>
            <b/>
            <sz val="8"/>
            <color indexed="81"/>
            <rFont val="Tahoma"/>
            <family val="2"/>
          </rPr>
          <t xml:space="preserve">Instructions:
</t>
        </r>
        <r>
          <rPr>
            <sz val="8"/>
            <color indexed="81"/>
            <rFont val="Tahoma"/>
            <family val="2"/>
          </rPr>
          <t>Automatically populated based on the  Market maker.</t>
        </r>
      </text>
    </comment>
    <comment ref="L1" authorId="1" shapeId="0" xr:uid="{00000000-0006-0000-0100-000009000000}">
      <text>
        <r>
          <rPr>
            <b/>
            <sz val="9"/>
            <color indexed="81"/>
            <rFont val="Tahoma"/>
            <family val="2"/>
          </rPr>
          <t xml:space="preserve">Change only if you use this function otherwise 0.
</t>
        </r>
        <r>
          <rPr>
            <sz val="9"/>
            <color indexed="81"/>
            <rFont val="Tahoma"/>
            <family val="2"/>
          </rPr>
          <t xml:space="preserve">
</t>
        </r>
      </text>
    </comment>
    <comment ref="M1" authorId="0" shapeId="0" xr:uid="{00000000-0006-0000-0100-00000A000000}">
      <text>
        <r>
          <rPr>
            <b/>
            <sz val="8"/>
            <color indexed="81"/>
            <rFont val="Tahoma"/>
            <family val="2"/>
          </rPr>
          <t xml:space="preserve">Instructions:
</t>
        </r>
        <r>
          <rPr>
            <sz val="8"/>
            <color indexed="81"/>
            <rFont val="Tahoma"/>
            <family val="2"/>
          </rPr>
          <t>EUSIPA CODE</t>
        </r>
      </text>
    </comment>
    <comment ref="O1" authorId="0" shapeId="0" xr:uid="{00000000-0006-0000-0100-00000B000000}">
      <text>
        <r>
          <rPr>
            <b/>
            <sz val="8"/>
            <color indexed="81"/>
            <rFont val="Tahoma"/>
            <family val="2"/>
          </rPr>
          <t xml:space="preserve">Instructions:
Default Tick size table is used unless this field is filled.
</t>
        </r>
      </text>
    </comment>
    <comment ref="Q1" authorId="0" shapeId="0" xr:uid="{00000000-0006-0000-0100-00000C000000}">
      <text>
        <r>
          <rPr>
            <b/>
            <sz val="8"/>
            <color indexed="81"/>
            <rFont val="Tahoma"/>
            <family val="2"/>
          </rPr>
          <t xml:space="preserve">Instructions: 
</t>
        </r>
      </text>
    </comment>
    <comment ref="R1" authorId="1" shapeId="0" xr:uid="{00000000-0006-0000-0100-00000D000000}">
      <text>
        <r>
          <rPr>
            <b/>
            <sz val="9"/>
            <color indexed="81"/>
            <rFont val="Tahoma"/>
            <family val="2"/>
          </rPr>
          <t>Instructions: Default Clearing Venue is used unless this field is filled.</t>
        </r>
        <r>
          <rPr>
            <sz val="9"/>
            <color indexed="81"/>
            <rFont val="Tahoma"/>
            <family val="2"/>
          </rPr>
          <t xml:space="preserve">
</t>
        </r>
      </text>
    </comment>
    <comment ref="A6" authorId="0" shapeId="0" xr:uid="{00000000-0006-0000-0100-00000E000000}">
      <text>
        <r>
          <rPr>
            <b/>
            <sz val="8"/>
            <color indexed="81"/>
            <rFont val="Tahoma"/>
            <family val="2"/>
          </rPr>
          <t xml:space="preserve">Instructions:
</t>
        </r>
        <r>
          <rPr>
            <sz val="8"/>
            <color indexed="81"/>
            <rFont val="Tahoma"/>
            <family val="2"/>
          </rPr>
          <t>Max 16 characters.
For warrants the system will generate these if the cells are left blank.
For warrants which might be adjusted (due to corporate actions or similar) the length should be no more than 15 characters.</t>
        </r>
      </text>
    </comment>
    <comment ref="B6" authorId="1" shapeId="0" xr:uid="{00000000-0006-0000-0100-00000F000000}">
      <text>
        <r>
          <rPr>
            <b/>
            <sz val="9"/>
            <color indexed="81"/>
            <rFont val="Tahoma"/>
            <family val="2"/>
          </rPr>
          <t xml:space="preserve">Instructions: </t>
        </r>
        <r>
          <rPr>
            <sz val="9"/>
            <color indexed="81"/>
            <rFont val="Tahoma"/>
            <family val="2"/>
          </rPr>
          <t xml:space="preserve">
Min 17 characters and max 32
 characters. Optional field. </t>
        </r>
      </text>
    </comment>
    <comment ref="C6" authorId="0" shapeId="0" xr:uid="{00000000-0006-0000-0100-000010000000}">
      <text>
        <r>
          <rPr>
            <b/>
            <sz val="8"/>
            <color indexed="81"/>
            <rFont val="Tahoma"/>
            <family val="2"/>
          </rPr>
          <t xml:space="preserve">Instructions:
</t>
        </r>
        <r>
          <rPr>
            <sz val="8"/>
            <color indexed="81"/>
            <rFont val="Tahoma"/>
            <family val="2"/>
          </rPr>
          <t xml:space="preserve">Max 40 characters. </t>
        </r>
      </text>
    </comment>
    <comment ref="E6" authorId="1" shapeId="0" xr:uid="{00000000-0006-0000-0100-000011000000}">
      <text>
        <r>
          <rPr>
            <b/>
            <sz val="9"/>
            <color indexed="81"/>
            <rFont val="Tahoma"/>
            <family val="2"/>
          </rPr>
          <t xml:space="preserve">Instructions: Provided by CSD.
</t>
        </r>
        <r>
          <rPr>
            <sz val="9"/>
            <color indexed="81"/>
            <rFont val="Tahoma"/>
            <family val="2"/>
          </rPr>
          <t xml:space="preserve">
</t>
        </r>
      </text>
    </comment>
    <comment ref="F6" authorId="1" shapeId="0" xr:uid="{00000000-0006-0000-0100-000012000000}">
      <text>
        <r>
          <rPr>
            <b/>
            <sz val="9"/>
            <color indexed="81"/>
            <rFont val="Tahoma"/>
            <family val="2"/>
          </rPr>
          <t>Instructions: Provided by CSD.</t>
        </r>
        <r>
          <rPr>
            <sz val="9"/>
            <color indexed="81"/>
            <rFont val="Tahoma"/>
            <family val="2"/>
          </rPr>
          <t xml:space="preserve">
</t>
        </r>
      </text>
    </comment>
    <comment ref="G6" authorId="0" shapeId="0" xr:uid="{00000000-0006-0000-0100-000013000000}">
      <text>
        <r>
          <rPr>
            <b/>
            <sz val="8"/>
            <color indexed="81"/>
            <rFont val="Tahoma"/>
            <family val="2"/>
          </rPr>
          <t>Instructions:</t>
        </r>
        <r>
          <rPr>
            <sz val="8"/>
            <color indexed="81"/>
            <rFont val="Tahoma"/>
            <family val="2"/>
          </rPr>
          <t xml:space="preserve">
This field can take different values based on the Instrument Type.
Warrants: Call/Put
Mini futures: Long/Short
ETNs: Bull/Bear
Leave this field blank for other Instruments.</t>
        </r>
      </text>
    </comment>
    <comment ref="H6" authorId="0" shapeId="0" xr:uid="{00000000-0006-0000-0100-000014000000}">
      <text>
        <r>
          <rPr>
            <b/>
            <sz val="8"/>
            <color indexed="81"/>
            <rFont val="Tahoma"/>
            <family val="2"/>
          </rPr>
          <t>Instructions:</t>
        </r>
        <r>
          <rPr>
            <sz val="8"/>
            <color indexed="81"/>
            <rFont val="Tahoma"/>
            <family val="2"/>
          </rPr>
          <t xml:space="preserve">
Usually 1 (one) for certificates.</t>
        </r>
      </text>
    </comment>
    <comment ref="I6" authorId="0" shapeId="0" xr:uid="{00000000-0006-0000-0100-000015000000}">
      <text>
        <r>
          <rPr>
            <b/>
            <sz val="8"/>
            <color indexed="81"/>
            <rFont val="Tahoma"/>
            <family val="2"/>
          </rPr>
          <t>Instructions:</t>
        </r>
        <r>
          <rPr>
            <sz val="8"/>
            <color indexed="81"/>
            <rFont val="Tahoma"/>
            <family val="2"/>
          </rPr>
          <t xml:space="preserve">
This is the currency in which  the instrument is denominated. Note that this could be different from the currency it is traded in.</t>
        </r>
      </text>
    </comment>
    <comment ref="J6" authorId="0" shapeId="0" xr:uid="{00000000-0006-0000-0100-000016000000}">
      <text>
        <r>
          <rPr>
            <b/>
            <sz val="8"/>
            <color indexed="81"/>
            <rFont val="Tahoma"/>
            <family val="2"/>
          </rPr>
          <t xml:space="preserve">Instructions:
</t>
        </r>
        <r>
          <rPr>
            <sz val="8"/>
            <color indexed="81"/>
            <rFont val="Tahoma"/>
            <family val="2"/>
          </rPr>
          <t>Enter a valid future trading date. 
Format: YYYY-MM-DD, if OPEN END product please enter 3999.12.31</t>
        </r>
      </text>
    </comment>
    <comment ref="K6" authorId="0" shapeId="0" xr:uid="{00000000-0006-0000-0100-000017000000}">
      <text>
        <r>
          <rPr>
            <b/>
            <sz val="8"/>
            <color indexed="81"/>
            <rFont val="Tahoma"/>
            <family val="2"/>
          </rPr>
          <t xml:space="preserve">Instructions:
</t>
        </r>
        <r>
          <rPr>
            <sz val="8"/>
            <color indexed="81"/>
            <rFont val="Tahoma"/>
            <family val="2"/>
          </rPr>
          <t>Enter a valid future trading date. 
Format: YYYY-MM-DD, if OPEN END product please enter 3999.12.31</t>
        </r>
      </text>
    </comment>
    <comment ref="L6" authorId="0" shapeId="0" xr:uid="{00000000-0006-0000-0100-000018000000}">
      <text>
        <r>
          <rPr>
            <b/>
            <sz val="8"/>
            <color indexed="81"/>
            <rFont val="Tahoma"/>
            <family val="2"/>
          </rPr>
          <t xml:space="preserve">Instructions:
</t>
        </r>
        <r>
          <rPr>
            <sz val="8"/>
            <color indexed="81"/>
            <rFont val="Tahoma"/>
            <family val="2"/>
          </rPr>
          <t>Enter a valid future trading date. 
Format: YYYY-MM-DD
Optional field.</t>
        </r>
      </text>
    </comment>
    <comment ref="N6" authorId="0" shapeId="0" xr:uid="{00000000-0006-0000-0100-000019000000}">
      <text>
        <r>
          <rPr>
            <b/>
            <sz val="8"/>
            <color indexed="81"/>
            <rFont val="Tahoma"/>
            <family val="2"/>
          </rPr>
          <t>Instructions:</t>
        </r>
        <r>
          <rPr>
            <sz val="8"/>
            <color indexed="81"/>
            <rFont val="Tahoma"/>
            <family val="2"/>
          </rPr>
          <t xml:space="preserve">
Description of the instrument and/or link to webpage/product description.
Max 200 characters. Optional field.</t>
        </r>
      </text>
    </comment>
    <comment ref="O6" authorId="0" shapeId="0" xr:uid="{00000000-0006-0000-0100-00001A000000}">
      <text>
        <r>
          <rPr>
            <b/>
            <sz val="8"/>
            <color indexed="81"/>
            <rFont val="Tahoma"/>
            <family val="2"/>
          </rPr>
          <t xml:space="preserve">Instructions:
</t>
        </r>
        <r>
          <rPr>
            <sz val="8"/>
            <color indexed="81"/>
            <rFont val="Tahoma"/>
            <family val="2"/>
          </rPr>
          <t xml:space="preserve">Mandatory for Plain vanilla and Turbo Warrants.
</t>
        </r>
        <r>
          <rPr>
            <b/>
            <sz val="8"/>
            <color indexed="81"/>
            <rFont val="Tahoma"/>
            <family val="2"/>
          </rPr>
          <t xml:space="preserve">
</t>
        </r>
      </text>
    </comment>
    <comment ref="P6" authorId="0" shapeId="0" xr:uid="{00000000-0006-0000-0100-00001B000000}">
      <text>
        <r>
          <rPr>
            <b/>
            <sz val="8"/>
            <color indexed="81"/>
            <rFont val="Tahoma"/>
            <family val="2"/>
          </rPr>
          <t xml:space="preserve">Instructions:
</t>
        </r>
        <r>
          <rPr>
            <sz val="8"/>
            <color indexed="81"/>
            <rFont val="Tahoma"/>
            <family val="2"/>
          </rPr>
          <t>Intended for, and mandatory for, Discount Certificates.</t>
        </r>
      </text>
    </comment>
    <comment ref="Q6" authorId="0" shapeId="0" xr:uid="{00000000-0006-0000-0100-00001C000000}">
      <text>
        <r>
          <rPr>
            <b/>
            <sz val="8"/>
            <color indexed="81"/>
            <rFont val="Tahoma"/>
            <family val="2"/>
          </rPr>
          <t>Instructions:</t>
        </r>
        <r>
          <rPr>
            <sz val="8"/>
            <color indexed="81"/>
            <rFont val="Tahoma"/>
            <family val="2"/>
          </rPr>
          <t xml:space="preserve">
Mandatory for Turbo Warrants and Discount Certificates
</t>
        </r>
      </text>
    </comment>
    <comment ref="R6" authorId="0" shapeId="0" xr:uid="{00000000-0006-0000-0100-00001D000000}">
      <text>
        <r>
          <rPr>
            <b/>
            <sz val="8"/>
            <color indexed="81"/>
            <rFont val="Tahoma"/>
            <family val="2"/>
          </rPr>
          <t xml:space="preserve">Instructions:
</t>
        </r>
        <r>
          <rPr>
            <sz val="8"/>
            <color indexed="81"/>
            <rFont val="Tahoma"/>
            <family val="2"/>
          </rPr>
          <t>Enter a valid future trading date. 
Format: YYYY-MM-DD
Optional field.</t>
        </r>
      </text>
    </comment>
    <comment ref="S6" authorId="0" shapeId="0" xr:uid="{00000000-0006-0000-0100-00001E000000}">
      <text>
        <r>
          <rPr>
            <b/>
            <sz val="8"/>
            <color indexed="81"/>
            <rFont val="Tahoma"/>
            <family val="2"/>
          </rPr>
          <t xml:space="preserve">Instructions:
</t>
        </r>
        <r>
          <rPr>
            <sz val="8"/>
            <color indexed="81"/>
            <rFont val="Tahoma"/>
            <family val="2"/>
          </rPr>
          <t>Enter a valid future trading date. 
Format: YYYY-MM-DD
Optional field.</t>
        </r>
      </text>
    </comment>
    <comment ref="T6" authorId="0" shapeId="0" xr:uid="{00000000-0006-0000-0100-00001F000000}">
      <text>
        <r>
          <rPr>
            <b/>
            <sz val="8"/>
            <color indexed="81"/>
            <rFont val="Tahoma"/>
            <family val="2"/>
          </rPr>
          <t xml:space="preserve">Instructions:
</t>
        </r>
        <r>
          <rPr>
            <sz val="8"/>
            <color indexed="81"/>
            <rFont val="Tahoma"/>
            <family val="2"/>
          </rPr>
          <t xml:space="preserve">In Percentage, e.g. 100 for non-leveraged.
Inverse products should have a negative number e.g. -200. Intended for ETN´s mainly.
</t>
        </r>
      </text>
    </comment>
    <comment ref="U6" authorId="0" shapeId="0" xr:uid="{00000000-0006-0000-0100-000020000000}">
      <text>
        <r>
          <rPr>
            <b/>
            <sz val="8"/>
            <color indexed="81"/>
            <rFont val="Tahoma"/>
            <family val="2"/>
          </rPr>
          <t>Instructions:</t>
        </r>
        <r>
          <rPr>
            <sz val="8"/>
            <color indexed="81"/>
            <rFont val="Tahoma"/>
            <family val="2"/>
          </rPr>
          <t xml:space="preserve">
Mandatory field for Mini Futures.</t>
        </r>
      </text>
    </comment>
    <comment ref="V6" authorId="0" shapeId="0" xr:uid="{00000000-0006-0000-0100-000021000000}">
      <text>
        <r>
          <rPr>
            <b/>
            <sz val="8"/>
            <color indexed="81"/>
            <rFont val="Tahoma"/>
            <family val="2"/>
          </rPr>
          <t>Instructions:</t>
        </r>
        <r>
          <rPr>
            <sz val="8"/>
            <color indexed="81"/>
            <rFont val="Tahoma"/>
            <family val="2"/>
          </rPr>
          <t xml:space="preserve">
Help field. By selecting an </t>
        </r>
        <r>
          <rPr>
            <i/>
            <sz val="8"/>
            <color indexed="81"/>
            <rFont val="Tahoma"/>
            <family val="2"/>
          </rPr>
          <t>Underlying Class</t>
        </r>
        <r>
          <rPr>
            <sz val="8"/>
            <color indexed="81"/>
            <rFont val="Tahoma"/>
            <family val="2"/>
          </rPr>
          <t xml:space="preserve"> the dropdown menu for </t>
        </r>
        <r>
          <rPr>
            <i/>
            <sz val="8"/>
            <color indexed="81"/>
            <rFont val="Tahoma"/>
            <family val="2"/>
          </rPr>
          <t xml:space="preserve">Underlying Instruments </t>
        </r>
        <r>
          <rPr>
            <sz val="8"/>
            <color indexed="81"/>
            <rFont val="Tahoma"/>
            <family val="2"/>
          </rPr>
          <t>will be shorter and easierto select from.
Optional field.</t>
        </r>
      </text>
    </comment>
    <comment ref="W6" authorId="0" shapeId="0" xr:uid="{00000000-0006-0000-0100-000022000000}">
      <text>
        <r>
          <rPr>
            <b/>
            <sz val="8"/>
            <color indexed="81"/>
            <rFont val="Tahoma"/>
            <family val="2"/>
          </rPr>
          <t xml:space="preserve">Instructions:
</t>
        </r>
        <r>
          <rPr>
            <sz val="8"/>
            <color indexed="81"/>
            <rFont val="Tahoma"/>
            <family val="2"/>
          </rPr>
          <t xml:space="preserve">Mandatory field. 
At least one </t>
        </r>
        <r>
          <rPr>
            <i/>
            <sz val="8"/>
            <color indexed="81"/>
            <rFont val="Tahoma"/>
            <family val="2"/>
          </rPr>
          <t xml:space="preserve">Underlying Instrument </t>
        </r>
        <r>
          <rPr>
            <sz val="8"/>
            <color indexed="81"/>
            <rFont val="Tahoma"/>
            <family val="2"/>
          </rPr>
          <t xml:space="preserve">is needed for every listed instrument. A value from the dropdown menu must be selected - no free text is allowed.
</t>
        </r>
      </text>
    </comment>
    <comment ref="X6" authorId="0" shapeId="0" xr:uid="{00000000-0006-0000-0100-000023000000}">
      <text>
        <r>
          <rPr>
            <b/>
            <sz val="8"/>
            <color indexed="81"/>
            <rFont val="Tahoma"/>
            <family val="2"/>
          </rPr>
          <t>Instructions:</t>
        </r>
        <r>
          <rPr>
            <sz val="8"/>
            <color indexed="81"/>
            <rFont val="Tahoma"/>
            <family val="2"/>
          </rPr>
          <t xml:space="preserve">
Populated automatically based on the </t>
        </r>
        <r>
          <rPr>
            <i/>
            <sz val="8"/>
            <color indexed="81"/>
            <rFont val="Tahoma"/>
            <family val="2"/>
          </rPr>
          <t xml:space="preserve">Underlying Instrument.
Please do not edit this field.
</t>
        </r>
        <r>
          <rPr>
            <sz val="8"/>
            <color indexed="81"/>
            <rFont val="Tahoma"/>
            <family val="2"/>
          </rPr>
          <t xml:space="preserve">
</t>
        </r>
      </text>
    </comment>
    <comment ref="Y6" authorId="0" shapeId="0" xr:uid="{00000000-0006-0000-0100-000024000000}">
      <text>
        <r>
          <rPr>
            <b/>
            <sz val="8"/>
            <color indexed="81"/>
            <rFont val="Tahoma"/>
            <family val="2"/>
          </rPr>
          <t>Instructions:</t>
        </r>
        <r>
          <rPr>
            <sz val="8"/>
            <color indexed="81"/>
            <rFont val="Tahoma"/>
            <family val="2"/>
          </rPr>
          <t xml:space="preserve">
Free text description of the underlying.
Optional field.</t>
        </r>
      </text>
    </comment>
    <comment ref="Z6" authorId="0" shapeId="0" xr:uid="{00000000-0006-0000-0100-000025000000}">
      <text>
        <r>
          <rPr>
            <b/>
            <sz val="8"/>
            <color indexed="81"/>
            <rFont val="Tahoma"/>
            <family val="2"/>
          </rPr>
          <t>Instructions:</t>
        </r>
        <r>
          <rPr>
            <sz val="8"/>
            <color indexed="81"/>
            <rFont val="Tahoma"/>
            <family val="2"/>
          </rPr>
          <t xml:space="preserve">
The basket shares should add up to 100.
Mandatory field.</t>
        </r>
      </text>
    </comment>
    <comment ref="AA6" authorId="0" shapeId="0" xr:uid="{00000000-0006-0000-0100-000026000000}">
      <text>
        <r>
          <rPr>
            <b/>
            <sz val="8"/>
            <color indexed="81"/>
            <rFont val="Tahoma"/>
            <family val="2"/>
          </rPr>
          <t>Instructions:</t>
        </r>
        <r>
          <rPr>
            <sz val="8"/>
            <color indexed="81"/>
            <rFont val="Tahoma"/>
            <family val="2"/>
          </rPr>
          <t xml:space="preserve">
Help field. By selecting an </t>
        </r>
        <r>
          <rPr>
            <i/>
            <sz val="8"/>
            <color indexed="81"/>
            <rFont val="Tahoma"/>
            <family val="2"/>
          </rPr>
          <t>Underlying Class</t>
        </r>
        <r>
          <rPr>
            <sz val="8"/>
            <color indexed="81"/>
            <rFont val="Tahoma"/>
            <family val="2"/>
          </rPr>
          <t xml:space="preserve"> the dropdown menu for </t>
        </r>
        <r>
          <rPr>
            <i/>
            <sz val="8"/>
            <color indexed="81"/>
            <rFont val="Tahoma"/>
            <family val="2"/>
          </rPr>
          <t xml:space="preserve">Underlying Instruments </t>
        </r>
        <r>
          <rPr>
            <sz val="8"/>
            <color indexed="81"/>
            <rFont val="Tahoma"/>
            <family val="2"/>
          </rPr>
          <t>will be shorter and easierto select from.
Optional field.</t>
        </r>
      </text>
    </comment>
    <comment ref="AB6" authorId="0" shapeId="0" xr:uid="{00000000-0006-0000-0100-000027000000}">
      <text>
        <r>
          <rPr>
            <b/>
            <sz val="8"/>
            <color indexed="81"/>
            <rFont val="Tahoma"/>
            <family val="2"/>
          </rPr>
          <t xml:space="preserve">Instructions:
</t>
        </r>
        <r>
          <rPr>
            <sz val="8"/>
            <color indexed="81"/>
            <rFont val="Tahoma"/>
            <family val="2"/>
          </rPr>
          <t xml:space="preserve">Mandatory field. 
At least one </t>
        </r>
        <r>
          <rPr>
            <i/>
            <sz val="8"/>
            <color indexed="81"/>
            <rFont val="Tahoma"/>
            <family val="2"/>
          </rPr>
          <t xml:space="preserve">Underlying Instrument </t>
        </r>
        <r>
          <rPr>
            <sz val="8"/>
            <color indexed="81"/>
            <rFont val="Tahoma"/>
            <family val="2"/>
          </rPr>
          <t xml:space="preserve">is needed for every listed instrument. A value from the dropdown menu must be selected - no free text is allowed.
</t>
        </r>
      </text>
    </comment>
    <comment ref="AC6" authorId="0" shapeId="0" xr:uid="{00000000-0006-0000-0100-000028000000}">
      <text>
        <r>
          <rPr>
            <b/>
            <sz val="8"/>
            <color indexed="81"/>
            <rFont val="Tahoma"/>
            <family val="2"/>
          </rPr>
          <t>Instructions:</t>
        </r>
        <r>
          <rPr>
            <sz val="8"/>
            <color indexed="81"/>
            <rFont val="Tahoma"/>
            <family val="2"/>
          </rPr>
          <t xml:space="preserve">
Populated automatically based on the </t>
        </r>
        <r>
          <rPr>
            <i/>
            <sz val="8"/>
            <color indexed="81"/>
            <rFont val="Tahoma"/>
            <family val="2"/>
          </rPr>
          <t xml:space="preserve">Underlying Instrument.
Please do not edit this field.
</t>
        </r>
        <r>
          <rPr>
            <sz val="8"/>
            <color indexed="81"/>
            <rFont val="Tahoma"/>
            <family val="2"/>
          </rPr>
          <t xml:space="preserve">
</t>
        </r>
      </text>
    </comment>
    <comment ref="AD6" authorId="0" shapeId="0" xr:uid="{00000000-0006-0000-0100-000029000000}">
      <text>
        <r>
          <rPr>
            <b/>
            <sz val="8"/>
            <color indexed="81"/>
            <rFont val="Tahoma"/>
            <family val="2"/>
          </rPr>
          <t>Instructions:</t>
        </r>
        <r>
          <rPr>
            <sz val="8"/>
            <color indexed="81"/>
            <rFont val="Tahoma"/>
            <family val="2"/>
          </rPr>
          <t xml:space="preserve">
Free text description of the underlying.
Optional field.</t>
        </r>
      </text>
    </comment>
    <comment ref="AE6" authorId="0" shapeId="0" xr:uid="{00000000-0006-0000-0100-00002A000000}">
      <text>
        <r>
          <rPr>
            <b/>
            <sz val="8"/>
            <color indexed="81"/>
            <rFont val="Tahoma"/>
            <family val="2"/>
          </rPr>
          <t>Instructions:</t>
        </r>
        <r>
          <rPr>
            <sz val="8"/>
            <color indexed="81"/>
            <rFont val="Tahoma"/>
            <family val="2"/>
          </rPr>
          <t xml:space="preserve">
The basket shares should add up to 100.
Mandatory field.</t>
        </r>
      </text>
    </comment>
    <comment ref="AF6" authorId="0" shapeId="0" xr:uid="{00000000-0006-0000-0100-00002B000000}">
      <text>
        <r>
          <rPr>
            <b/>
            <sz val="8"/>
            <color indexed="81"/>
            <rFont val="Tahoma"/>
            <family val="2"/>
          </rPr>
          <t>Instructions:</t>
        </r>
        <r>
          <rPr>
            <sz val="8"/>
            <color indexed="81"/>
            <rFont val="Tahoma"/>
            <family val="2"/>
          </rPr>
          <t xml:space="preserve">
Help field. By selecting an </t>
        </r>
        <r>
          <rPr>
            <i/>
            <sz val="8"/>
            <color indexed="81"/>
            <rFont val="Tahoma"/>
            <family val="2"/>
          </rPr>
          <t>Underlying Class</t>
        </r>
        <r>
          <rPr>
            <sz val="8"/>
            <color indexed="81"/>
            <rFont val="Tahoma"/>
            <family val="2"/>
          </rPr>
          <t xml:space="preserve"> the dropdown menu for </t>
        </r>
        <r>
          <rPr>
            <i/>
            <sz val="8"/>
            <color indexed="81"/>
            <rFont val="Tahoma"/>
            <family val="2"/>
          </rPr>
          <t xml:space="preserve">Underlying Instruments </t>
        </r>
        <r>
          <rPr>
            <sz val="8"/>
            <color indexed="81"/>
            <rFont val="Tahoma"/>
            <family val="2"/>
          </rPr>
          <t>will be shorter and easierto select from.
Optional field.</t>
        </r>
      </text>
    </comment>
    <comment ref="AG6" authorId="0" shapeId="0" xr:uid="{00000000-0006-0000-0100-00002C000000}">
      <text>
        <r>
          <rPr>
            <b/>
            <sz val="8"/>
            <color indexed="81"/>
            <rFont val="Tahoma"/>
            <family val="2"/>
          </rPr>
          <t xml:space="preserve">Instructions:
</t>
        </r>
        <r>
          <rPr>
            <sz val="8"/>
            <color indexed="81"/>
            <rFont val="Tahoma"/>
            <family val="2"/>
          </rPr>
          <t xml:space="preserve">Mandatory field. 
At least one </t>
        </r>
        <r>
          <rPr>
            <i/>
            <sz val="8"/>
            <color indexed="81"/>
            <rFont val="Tahoma"/>
            <family val="2"/>
          </rPr>
          <t xml:space="preserve">Underlying Instrument </t>
        </r>
        <r>
          <rPr>
            <sz val="8"/>
            <color indexed="81"/>
            <rFont val="Tahoma"/>
            <family val="2"/>
          </rPr>
          <t xml:space="preserve">is needed for every listed instrument. A value from the dropdown menu must be selected - no free text is allowed.
</t>
        </r>
      </text>
    </comment>
    <comment ref="AH6" authorId="0" shapeId="0" xr:uid="{00000000-0006-0000-0100-00002D000000}">
      <text>
        <r>
          <rPr>
            <b/>
            <sz val="8"/>
            <color indexed="81"/>
            <rFont val="Tahoma"/>
            <family val="2"/>
          </rPr>
          <t>Instructions:</t>
        </r>
        <r>
          <rPr>
            <sz val="8"/>
            <color indexed="81"/>
            <rFont val="Tahoma"/>
            <family val="2"/>
          </rPr>
          <t xml:space="preserve">
Populated automatically based on the </t>
        </r>
        <r>
          <rPr>
            <i/>
            <sz val="8"/>
            <color indexed="81"/>
            <rFont val="Tahoma"/>
            <family val="2"/>
          </rPr>
          <t xml:space="preserve">Underlying Instrument.
Please do not edit this field.
</t>
        </r>
        <r>
          <rPr>
            <sz val="8"/>
            <color indexed="81"/>
            <rFont val="Tahoma"/>
            <family val="2"/>
          </rPr>
          <t xml:space="preserve">
</t>
        </r>
      </text>
    </comment>
    <comment ref="AI6" authorId="0" shapeId="0" xr:uid="{00000000-0006-0000-0100-00002E000000}">
      <text>
        <r>
          <rPr>
            <b/>
            <sz val="8"/>
            <color indexed="81"/>
            <rFont val="Tahoma"/>
            <family val="2"/>
          </rPr>
          <t>Instructions:</t>
        </r>
        <r>
          <rPr>
            <sz val="8"/>
            <color indexed="81"/>
            <rFont val="Tahoma"/>
            <family val="2"/>
          </rPr>
          <t xml:space="preserve">
Free text description of the underlying.
Optional field.</t>
        </r>
      </text>
    </comment>
    <comment ref="AJ6" authorId="0" shapeId="0" xr:uid="{00000000-0006-0000-0100-00002F000000}">
      <text>
        <r>
          <rPr>
            <b/>
            <sz val="8"/>
            <color indexed="81"/>
            <rFont val="Tahoma"/>
            <family val="2"/>
          </rPr>
          <t>Instructions:</t>
        </r>
        <r>
          <rPr>
            <sz val="8"/>
            <color indexed="81"/>
            <rFont val="Tahoma"/>
            <family val="2"/>
          </rPr>
          <t xml:space="preserve">
The basket shares should add up to 100.
Mandatory field.</t>
        </r>
      </text>
    </comment>
    <comment ref="AK6" authorId="0" shapeId="0" xr:uid="{00000000-0006-0000-0100-000030000000}">
      <text>
        <r>
          <rPr>
            <b/>
            <sz val="8"/>
            <color indexed="81"/>
            <rFont val="Tahoma"/>
            <family val="2"/>
          </rPr>
          <t>Instructions:</t>
        </r>
        <r>
          <rPr>
            <sz val="8"/>
            <color indexed="81"/>
            <rFont val="Tahoma"/>
            <family val="2"/>
          </rPr>
          <t xml:space="preserve">
Help field. By selecting an </t>
        </r>
        <r>
          <rPr>
            <i/>
            <sz val="8"/>
            <color indexed="81"/>
            <rFont val="Tahoma"/>
            <family val="2"/>
          </rPr>
          <t>Underlying Class</t>
        </r>
        <r>
          <rPr>
            <sz val="8"/>
            <color indexed="81"/>
            <rFont val="Tahoma"/>
            <family val="2"/>
          </rPr>
          <t xml:space="preserve"> the dropdown menu for </t>
        </r>
        <r>
          <rPr>
            <i/>
            <sz val="8"/>
            <color indexed="81"/>
            <rFont val="Tahoma"/>
            <family val="2"/>
          </rPr>
          <t xml:space="preserve">Underlying Instruments </t>
        </r>
        <r>
          <rPr>
            <sz val="8"/>
            <color indexed="81"/>
            <rFont val="Tahoma"/>
            <family val="2"/>
          </rPr>
          <t>will be shorter and easierto select from.
Optional field.</t>
        </r>
      </text>
    </comment>
    <comment ref="AL6" authorId="0" shapeId="0" xr:uid="{00000000-0006-0000-0100-000031000000}">
      <text>
        <r>
          <rPr>
            <b/>
            <sz val="8"/>
            <color indexed="81"/>
            <rFont val="Tahoma"/>
            <family val="2"/>
          </rPr>
          <t xml:space="preserve">Instructions:
</t>
        </r>
        <r>
          <rPr>
            <sz val="8"/>
            <color indexed="81"/>
            <rFont val="Tahoma"/>
            <family val="2"/>
          </rPr>
          <t xml:space="preserve">Mandatory field. 
At least one </t>
        </r>
        <r>
          <rPr>
            <i/>
            <sz val="8"/>
            <color indexed="81"/>
            <rFont val="Tahoma"/>
            <family val="2"/>
          </rPr>
          <t xml:space="preserve">Underlying Instrument </t>
        </r>
        <r>
          <rPr>
            <sz val="8"/>
            <color indexed="81"/>
            <rFont val="Tahoma"/>
            <family val="2"/>
          </rPr>
          <t xml:space="preserve">is needed for every listed instrument. A value from the dropdown menu must be selected - no free text is allowed.
</t>
        </r>
      </text>
    </comment>
    <comment ref="AM6" authorId="0" shapeId="0" xr:uid="{00000000-0006-0000-0100-000032000000}">
      <text>
        <r>
          <rPr>
            <b/>
            <sz val="8"/>
            <color indexed="81"/>
            <rFont val="Tahoma"/>
            <family val="2"/>
          </rPr>
          <t>Instructions:</t>
        </r>
        <r>
          <rPr>
            <sz val="8"/>
            <color indexed="81"/>
            <rFont val="Tahoma"/>
            <family val="2"/>
          </rPr>
          <t xml:space="preserve">
Populated automatically based on the </t>
        </r>
        <r>
          <rPr>
            <i/>
            <sz val="8"/>
            <color indexed="81"/>
            <rFont val="Tahoma"/>
            <family val="2"/>
          </rPr>
          <t xml:space="preserve">Underlying Instrument.
Please do not edit this field.
</t>
        </r>
        <r>
          <rPr>
            <sz val="8"/>
            <color indexed="81"/>
            <rFont val="Tahoma"/>
            <family val="2"/>
          </rPr>
          <t xml:space="preserve">
</t>
        </r>
      </text>
    </comment>
    <comment ref="AN6" authorId="0" shapeId="0" xr:uid="{00000000-0006-0000-0100-000033000000}">
      <text>
        <r>
          <rPr>
            <b/>
            <sz val="8"/>
            <color indexed="81"/>
            <rFont val="Tahoma"/>
            <family val="2"/>
          </rPr>
          <t>Instructions:</t>
        </r>
        <r>
          <rPr>
            <sz val="8"/>
            <color indexed="81"/>
            <rFont val="Tahoma"/>
            <family val="2"/>
          </rPr>
          <t xml:space="preserve">
Free text description of the underlying.
Optional field.</t>
        </r>
      </text>
    </comment>
    <comment ref="AO6" authorId="0" shapeId="0" xr:uid="{00000000-0006-0000-0100-000034000000}">
      <text>
        <r>
          <rPr>
            <b/>
            <sz val="8"/>
            <color indexed="81"/>
            <rFont val="Tahoma"/>
            <family val="2"/>
          </rPr>
          <t>Instructions:</t>
        </r>
        <r>
          <rPr>
            <sz val="8"/>
            <color indexed="81"/>
            <rFont val="Tahoma"/>
            <family val="2"/>
          </rPr>
          <t xml:space="preserve">
The basket shares should add up to 100.
Mandatory field.</t>
        </r>
      </text>
    </comment>
    <comment ref="AP6" authorId="0" shapeId="0" xr:uid="{00000000-0006-0000-0100-000035000000}">
      <text>
        <r>
          <rPr>
            <b/>
            <sz val="8"/>
            <color indexed="81"/>
            <rFont val="Tahoma"/>
            <family val="2"/>
          </rPr>
          <t>Instructions:</t>
        </r>
        <r>
          <rPr>
            <sz val="8"/>
            <color indexed="81"/>
            <rFont val="Tahoma"/>
            <family val="2"/>
          </rPr>
          <t xml:space="preserve">
Help field. By selecting an </t>
        </r>
        <r>
          <rPr>
            <i/>
            <sz val="8"/>
            <color indexed="81"/>
            <rFont val="Tahoma"/>
            <family val="2"/>
          </rPr>
          <t>Underlying Class</t>
        </r>
        <r>
          <rPr>
            <sz val="8"/>
            <color indexed="81"/>
            <rFont val="Tahoma"/>
            <family val="2"/>
          </rPr>
          <t xml:space="preserve"> the dropdown menu for </t>
        </r>
        <r>
          <rPr>
            <i/>
            <sz val="8"/>
            <color indexed="81"/>
            <rFont val="Tahoma"/>
            <family val="2"/>
          </rPr>
          <t xml:space="preserve">Underlying Instruments </t>
        </r>
        <r>
          <rPr>
            <sz val="8"/>
            <color indexed="81"/>
            <rFont val="Tahoma"/>
            <family val="2"/>
          </rPr>
          <t>will be shorter and easierto select from.
Optional field.</t>
        </r>
      </text>
    </comment>
    <comment ref="AQ6" authorId="0" shapeId="0" xr:uid="{00000000-0006-0000-0100-000036000000}">
      <text>
        <r>
          <rPr>
            <b/>
            <sz val="8"/>
            <color indexed="81"/>
            <rFont val="Tahoma"/>
            <family val="2"/>
          </rPr>
          <t xml:space="preserve">Instructions:
</t>
        </r>
        <r>
          <rPr>
            <sz val="8"/>
            <color indexed="81"/>
            <rFont val="Tahoma"/>
            <family val="2"/>
          </rPr>
          <t xml:space="preserve">Mandatory field. 
At least one </t>
        </r>
        <r>
          <rPr>
            <i/>
            <sz val="8"/>
            <color indexed="81"/>
            <rFont val="Tahoma"/>
            <family val="2"/>
          </rPr>
          <t xml:space="preserve">Underlying Instrument </t>
        </r>
        <r>
          <rPr>
            <sz val="8"/>
            <color indexed="81"/>
            <rFont val="Tahoma"/>
            <family val="2"/>
          </rPr>
          <t xml:space="preserve">is needed for every listed instrument. A value from the dropdown menu must be selected - no free text is allowed.
</t>
        </r>
      </text>
    </comment>
    <comment ref="AR6" authorId="0" shapeId="0" xr:uid="{00000000-0006-0000-0100-000037000000}">
      <text>
        <r>
          <rPr>
            <b/>
            <sz val="8"/>
            <color indexed="81"/>
            <rFont val="Tahoma"/>
            <family val="2"/>
          </rPr>
          <t>Instructions:</t>
        </r>
        <r>
          <rPr>
            <sz val="8"/>
            <color indexed="81"/>
            <rFont val="Tahoma"/>
            <family val="2"/>
          </rPr>
          <t xml:space="preserve">
Populated automatically based on the </t>
        </r>
        <r>
          <rPr>
            <i/>
            <sz val="8"/>
            <color indexed="81"/>
            <rFont val="Tahoma"/>
            <family val="2"/>
          </rPr>
          <t xml:space="preserve">Underlying Instrument.
Please do not edit this field.
</t>
        </r>
        <r>
          <rPr>
            <sz val="8"/>
            <color indexed="81"/>
            <rFont val="Tahoma"/>
            <family val="2"/>
          </rPr>
          <t xml:space="preserve">
</t>
        </r>
      </text>
    </comment>
    <comment ref="AS6" authorId="0" shapeId="0" xr:uid="{00000000-0006-0000-0100-000038000000}">
      <text>
        <r>
          <rPr>
            <b/>
            <sz val="8"/>
            <color indexed="81"/>
            <rFont val="Tahoma"/>
            <family val="2"/>
          </rPr>
          <t>Instructions:</t>
        </r>
        <r>
          <rPr>
            <sz val="8"/>
            <color indexed="81"/>
            <rFont val="Tahoma"/>
            <family val="2"/>
          </rPr>
          <t xml:space="preserve">
Free text description of the underlying.
Optional field.</t>
        </r>
      </text>
    </comment>
    <comment ref="AT6" authorId="0" shapeId="0" xr:uid="{00000000-0006-0000-0100-000039000000}">
      <text>
        <r>
          <rPr>
            <b/>
            <sz val="8"/>
            <color indexed="81"/>
            <rFont val="Tahoma"/>
            <family val="2"/>
          </rPr>
          <t>Instructions:</t>
        </r>
        <r>
          <rPr>
            <sz val="8"/>
            <color indexed="81"/>
            <rFont val="Tahoma"/>
            <family val="2"/>
          </rPr>
          <t xml:space="preserve">
The basket shares should add up to 100.
Mandatory field.</t>
        </r>
      </text>
    </comment>
    <comment ref="AU6" authorId="0" shapeId="0" xr:uid="{00000000-0006-0000-0100-00003A000000}">
      <text>
        <r>
          <rPr>
            <b/>
            <sz val="8"/>
            <color indexed="81"/>
            <rFont val="Tahoma"/>
            <family val="2"/>
          </rPr>
          <t>Instructions:</t>
        </r>
        <r>
          <rPr>
            <sz val="8"/>
            <color indexed="81"/>
            <rFont val="Tahoma"/>
            <family val="2"/>
          </rPr>
          <t xml:space="preserve">
Help field. By selecting an </t>
        </r>
        <r>
          <rPr>
            <i/>
            <sz val="8"/>
            <color indexed="81"/>
            <rFont val="Tahoma"/>
            <family val="2"/>
          </rPr>
          <t>Underlying Class</t>
        </r>
        <r>
          <rPr>
            <sz val="8"/>
            <color indexed="81"/>
            <rFont val="Tahoma"/>
            <family val="2"/>
          </rPr>
          <t xml:space="preserve"> the dropdown menu for </t>
        </r>
        <r>
          <rPr>
            <i/>
            <sz val="8"/>
            <color indexed="81"/>
            <rFont val="Tahoma"/>
            <family val="2"/>
          </rPr>
          <t xml:space="preserve">Underlying Instruments </t>
        </r>
        <r>
          <rPr>
            <sz val="8"/>
            <color indexed="81"/>
            <rFont val="Tahoma"/>
            <family val="2"/>
          </rPr>
          <t>will be shorter and easierto select from.
Optional field.</t>
        </r>
      </text>
    </comment>
    <comment ref="AV6" authorId="0" shapeId="0" xr:uid="{00000000-0006-0000-0100-00003B000000}">
      <text>
        <r>
          <rPr>
            <b/>
            <sz val="8"/>
            <color indexed="81"/>
            <rFont val="Tahoma"/>
            <family val="2"/>
          </rPr>
          <t xml:space="preserve">Instructions:
</t>
        </r>
        <r>
          <rPr>
            <sz val="8"/>
            <color indexed="81"/>
            <rFont val="Tahoma"/>
            <family val="2"/>
          </rPr>
          <t xml:space="preserve">Mandatory field. 
At least one </t>
        </r>
        <r>
          <rPr>
            <i/>
            <sz val="8"/>
            <color indexed="81"/>
            <rFont val="Tahoma"/>
            <family val="2"/>
          </rPr>
          <t xml:space="preserve">Underlying Instrument </t>
        </r>
        <r>
          <rPr>
            <sz val="8"/>
            <color indexed="81"/>
            <rFont val="Tahoma"/>
            <family val="2"/>
          </rPr>
          <t xml:space="preserve">is needed for every listed instrument. A value from the dropdown menu must be selected - no free text is allowed.
</t>
        </r>
      </text>
    </comment>
    <comment ref="AW6" authorId="0" shapeId="0" xr:uid="{00000000-0006-0000-0100-00003C000000}">
      <text>
        <r>
          <rPr>
            <b/>
            <sz val="8"/>
            <color indexed="81"/>
            <rFont val="Tahoma"/>
            <family val="2"/>
          </rPr>
          <t>Instructions:</t>
        </r>
        <r>
          <rPr>
            <sz val="8"/>
            <color indexed="81"/>
            <rFont val="Tahoma"/>
            <family val="2"/>
          </rPr>
          <t xml:space="preserve">
Populated automatically based on the </t>
        </r>
        <r>
          <rPr>
            <i/>
            <sz val="8"/>
            <color indexed="81"/>
            <rFont val="Tahoma"/>
            <family val="2"/>
          </rPr>
          <t xml:space="preserve">Underlying Instrument.
Please do not edit this field.
</t>
        </r>
        <r>
          <rPr>
            <sz val="8"/>
            <color indexed="81"/>
            <rFont val="Tahoma"/>
            <family val="2"/>
          </rPr>
          <t xml:space="preserve">
</t>
        </r>
      </text>
    </comment>
    <comment ref="AX6" authorId="0" shapeId="0" xr:uid="{00000000-0006-0000-0100-00003D000000}">
      <text>
        <r>
          <rPr>
            <b/>
            <sz val="8"/>
            <color indexed="81"/>
            <rFont val="Tahoma"/>
            <family val="2"/>
          </rPr>
          <t>Instructions:</t>
        </r>
        <r>
          <rPr>
            <sz val="8"/>
            <color indexed="81"/>
            <rFont val="Tahoma"/>
            <family val="2"/>
          </rPr>
          <t xml:space="preserve">
Free text description of the underlying.
Optional field.</t>
        </r>
      </text>
    </comment>
    <comment ref="AY6" authorId="0" shapeId="0" xr:uid="{00000000-0006-0000-0100-00003E000000}">
      <text>
        <r>
          <rPr>
            <b/>
            <sz val="8"/>
            <color indexed="81"/>
            <rFont val="Tahoma"/>
            <family val="2"/>
          </rPr>
          <t>Instructions:</t>
        </r>
        <r>
          <rPr>
            <sz val="8"/>
            <color indexed="81"/>
            <rFont val="Tahoma"/>
            <family val="2"/>
          </rPr>
          <t xml:space="preserve">
The basket shares should add up to 100.
Mandatory field.</t>
        </r>
      </text>
    </comment>
    <comment ref="AZ6" authorId="0" shapeId="0" xr:uid="{00000000-0006-0000-0100-00003F000000}">
      <text>
        <r>
          <rPr>
            <b/>
            <sz val="8"/>
            <color indexed="81"/>
            <rFont val="Tahoma"/>
            <family val="2"/>
          </rPr>
          <t>Instructions:</t>
        </r>
        <r>
          <rPr>
            <sz val="8"/>
            <color indexed="81"/>
            <rFont val="Tahoma"/>
            <family val="2"/>
          </rPr>
          <t xml:space="preserve">
Help field. By selecting an </t>
        </r>
        <r>
          <rPr>
            <i/>
            <sz val="8"/>
            <color indexed="81"/>
            <rFont val="Tahoma"/>
            <family val="2"/>
          </rPr>
          <t>Underlying Class</t>
        </r>
        <r>
          <rPr>
            <sz val="8"/>
            <color indexed="81"/>
            <rFont val="Tahoma"/>
            <family val="2"/>
          </rPr>
          <t xml:space="preserve"> the dropdown menu for </t>
        </r>
        <r>
          <rPr>
            <i/>
            <sz val="8"/>
            <color indexed="81"/>
            <rFont val="Tahoma"/>
            <family val="2"/>
          </rPr>
          <t xml:space="preserve">Underlying Instruments </t>
        </r>
        <r>
          <rPr>
            <sz val="8"/>
            <color indexed="81"/>
            <rFont val="Tahoma"/>
            <family val="2"/>
          </rPr>
          <t>will be shorter and easierto select from.
Optional field.</t>
        </r>
      </text>
    </comment>
    <comment ref="BA6" authorId="0" shapeId="0" xr:uid="{00000000-0006-0000-0100-000040000000}">
      <text>
        <r>
          <rPr>
            <b/>
            <sz val="8"/>
            <color indexed="81"/>
            <rFont val="Tahoma"/>
            <family val="2"/>
          </rPr>
          <t xml:space="preserve">Instructions:
</t>
        </r>
        <r>
          <rPr>
            <sz val="8"/>
            <color indexed="81"/>
            <rFont val="Tahoma"/>
            <family val="2"/>
          </rPr>
          <t xml:space="preserve">Mandatory field. 
At least one </t>
        </r>
        <r>
          <rPr>
            <i/>
            <sz val="8"/>
            <color indexed="81"/>
            <rFont val="Tahoma"/>
            <family val="2"/>
          </rPr>
          <t xml:space="preserve">Underlying Instrument </t>
        </r>
        <r>
          <rPr>
            <sz val="8"/>
            <color indexed="81"/>
            <rFont val="Tahoma"/>
            <family val="2"/>
          </rPr>
          <t xml:space="preserve">is needed for every listed instrument. A value from the dropdown menu must be selected - no free text is allowed.
</t>
        </r>
      </text>
    </comment>
    <comment ref="BB6" authorId="0" shapeId="0" xr:uid="{00000000-0006-0000-0100-000041000000}">
      <text>
        <r>
          <rPr>
            <b/>
            <sz val="8"/>
            <color indexed="81"/>
            <rFont val="Tahoma"/>
            <family val="2"/>
          </rPr>
          <t>Instructions:</t>
        </r>
        <r>
          <rPr>
            <sz val="8"/>
            <color indexed="81"/>
            <rFont val="Tahoma"/>
            <family val="2"/>
          </rPr>
          <t xml:space="preserve">
Populated automatically based on the </t>
        </r>
        <r>
          <rPr>
            <i/>
            <sz val="8"/>
            <color indexed="81"/>
            <rFont val="Tahoma"/>
            <family val="2"/>
          </rPr>
          <t xml:space="preserve">Underlying Instrument.
Please do not edit this field.
</t>
        </r>
        <r>
          <rPr>
            <sz val="8"/>
            <color indexed="81"/>
            <rFont val="Tahoma"/>
            <family val="2"/>
          </rPr>
          <t xml:space="preserve">
</t>
        </r>
      </text>
    </comment>
    <comment ref="BC6" authorId="0" shapeId="0" xr:uid="{00000000-0006-0000-0100-000042000000}">
      <text>
        <r>
          <rPr>
            <b/>
            <sz val="8"/>
            <color indexed="81"/>
            <rFont val="Tahoma"/>
            <family val="2"/>
          </rPr>
          <t>Instructions:</t>
        </r>
        <r>
          <rPr>
            <sz val="8"/>
            <color indexed="81"/>
            <rFont val="Tahoma"/>
            <family val="2"/>
          </rPr>
          <t xml:space="preserve">
Free text description of the underlying.
Optional field.</t>
        </r>
      </text>
    </comment>
    <comment ref="BD6" authorId="0" shapeId="0" xr:uid="{00000000-0006-0000-0100-000043000000}">
      <text>
        <r>
          <rPr>
            <b/>
            <sz val="8"/>
            <color indexed="81"/>
            <rFont val="Tahoma"/>
            <family val="2"/>
          </rPr>
          <t>Instructions:</t>
        </r>
        <r>
          <rPr>
            <sz val="8"/>
            <color indexed="81"/>
            <rFont val="Tahoma"/>
            <family val="2"/>
          </rPr>
          <t xml:space="preserve">
The basket shares should add up to 100.
Mandatory field.</t>
        </r>
      </text>
    </comment>
    <comment ref="BE6" authorId="0" shapeId="0" xr:uid="{00000000-0006-0000-0100-000044000000}">
      <text>
        <r>
          <rPr>
            <b/>
            <sz val="8"/>
            <color indexed="81"/>
            <rFont val="Tahoma"/>
            <family val="2"/>
          </rPr>
          <t>Instructions:</t>
        </r>
        <r>
          <rPr>
            <sz val="8"/>
            <color indexed="81"/>
            <rFont val="Tahoma"/>
            <family val="2"/>
          </rPr>
          <t xml:space="preserve">
Help field. By selecting an </t>
        </r>
        <r>
          <rPr>
            <i/>
            <sz val="8"/>
            <color indexed="81"/>
            <rFont val="Tahoma"/>
            <family val="2"/>
          </rPr>
          <t>Underlying Class</t>
        </r>
        <r>
          <rPr>
            <sz val="8"/>
            <color indexed="81"/>
            <rFont val="Tahoma"/>
            <family val="2"/>
          </rPr>
          <t xml:space="preserve"> the dropdown menu for </t>
        </r>
        <r>
          <rPr>
            <i/>
            <sz val="8"/>
            <color indexed="81"/>
            <rFont val="Tahoma"/>
            <family val="2"/>
          </rPr>
          <t xml:space="preserve">Underlying Instruments </t>
        </r>
        <r>
          <rPr>
            <sz val="8"/>
            <color indexed="81"/>
            <rFont val="Tahoma"/>
            <family val="2"/>
          </rPr>
          <t>will be shorter and easierto select from.
Optional field.</t>
        </r>
      </text>
    </comment>
    <comment ref="BF6" authorId="0" shapeId="0" xr:uid="{00000000-0006-0000-0100-000045000000}">
      <text>
        <r>
          <rPr>
            <b/>
            <sz val="8"/>
            <color indexed="81"/>
            <rFont val="Tahoma"/>
            <family val="2"/>
          </rPr>
          <t xml:space="preserve">Instructions:
</t>
        </r>
        <r>
          <rPr>
            <sz val="8"/>
            <color indexed="81"/>
            <rFont val="Tahoma"/>
            <family val="2"/>
          </rPr>
          <t xml:space="preserve">Mandatory field. 
At least one </t>
        </r>
        <r>
          <rPr>
            <i/>
            <sz val="8"/>
            <color indexed="81"/>
            <rFont val="Tahoma"/>
            <family val="2"/>
          </rPr>
          <t xml:space="preserve">Underlying Instrument </t>
        </r>
        <r>
          <rPr>
            <sz val="8"/>
            <color indexed="81"/>
            <rFont val="Tahoma"/>
            <family val="2"/>
          </rPr>
          <t xml:space="preserve">is needed for every listed instrument. A value from the dropdown menu must be selected - no free text is allowed.
</t>
        </r>
      </text>
    </comment>
    <comment ref="BG6" authorId="0" shapeId="0" xr:uid="{00000000-0006-0000-0100-000046000000}">
      <text>
        <r>
          <rPr>
            <b/>
            <sz val="8"/>
            <color indexed="81"/>
            <rFont val="Tahoma"/>
            <family val="2"/>
          </rPr>
          <t>Instructions:</t>
        </r>
        <r>
          <rPr>
            <sz val="8"/>
            <color indexed="81"/>
            <rFont val="Tahoma"/>
            <family val="2"/>
          </rPr>
          <t xml:space="preserve">
Populated automatically based on the </t>
        </r>
        <r>
          <rPr>
            <i/>
            <sz val="8"/>
            <color indexed="81"/>
            <rFont val="Tahoma"/>
            <family val="2"/>
          </rPr>
          <t xml:space="preserve">Underlying Instrument.
Please do not edit this field.
</t>
        </r>
        <r>
          <rPr>
            <sz val="8"/>
            <color indexed="81"/>
            <rFont val="Tahoma"/>
            <family val="2"/>
          </rPr>
          <t xml:space="preserve">
</t>
        </r>
      </text>
    </comment>
    <comment ref="BH6" authorId="0" shapeId="0" xr:uid="{00000000-0006-0000-0100-000047000000}">
      <text>
        <r>
          <rPr>
            <b/>
            <sz val="8"/>
            <color indexed="81"/>
            <rFont val="Tahoma"/>
            <family val="2"/>
          </rPr>
          <t>Instructions:</t>
        </r>
        <r>
          <rPr>
            <sz val="8"/>
            <color indexed="81"/>
            <rFont val="Tahoma"/>
            <family val="2"/>
          </rPr>
          <t xml:space="preserve">
Free text description of the underlying.
Optional field.</t>
        </r>
      </text>
    </comment>
    <comment ref="BI6" authorId="0" shapeId="0" xr:uid="{00000000-0006-0000-0100-000048000000}">
      <text>
        <r>
          <rPr>
            <b/>
            <sz val="8"/>
            <color indexed="81"/>
            <rFont val="Tahoma"/>
            <family val="2"/>
          </rPr>
          <t>Instructions:</t>
        </r>
        <r>
          <rPr>
            <sz val="8"/>
            <color indexed="81"/>
            <rFont val="Tahoma"/>
            <family val="2"/>
          </rPr>
          <t xml:space="preserve">
The basket shares should add up to 100.
Mandatory field.</t>
        </r>
      </text>
    </comment>
    <comment ref="BJ6" authorId="0" shapeId="0" xr:uid="{00000000-0006-0000-0100-000049000000}">
      <text>
        <r>
          <rPr>
            <b/>
            <sz val="8"/>
            <color indexed="81"/>
            <rFont val="Tahoma"/>
            <family val="2"/>
          </rPr>
          <t>Instructions:</t>
        </r>
        <r>
          <rPr>
            <sz val="8"/>
            <color indexed="81"/>
            <rFont val="Tahoma"/>
            <family val="2"/>
          </rPr>
          <t xml:space="preserve">
Help field. By selecting an </t>
        </r>
        <r>
          <rPr>
            <i/>
            <sz val="8"/>
            <color indexed="81"/>
            <rFont val="Tahoma"/>
            <family val="2"/>
          </rPr>
          <t>Underlying Class</t>
        </r>
        <r>
          <rPr>
            <sz val="8"/>
            <color indexed="81"/>
            <rFont val="Tahoma"/>
            <family val="2"/>
          </rPr>
          <t xml:space="preserve"> the dropdown menu for </t>
        </r>
        <r>
          <rPr>
            <i/>
            <sz val="8"/>
            <color indexed="81"/>
            <rFont val="Tahoma"/>
            <family val="2"/>
          </rPr>
          <t xml:space="preserve">Underlying Instruments </t>
        </r>
        <r>
          <rPr>
            <sz val="8"/>
            <color indexed="81"/>
            <rFont val="Tahoma"/>
            <family val="2"/>
          </rPr>
          <t>will be shorter and easierto select from.
Optional field.</t>
        </r>
      </text>
    </comment>
    <comment ref="BK6" authorId="0" shapeId="0" xr:uid="{00000000-0006-0000-0100-00004A000000}">
      <text>
        <r>
          <rPr>
            <b/>
            <sz val="8"/>
            <color indexed="81"/>
            <rFont val="Tahoma"/>
            <family val="2"/>
          </rPr>
          <t xml:space="preserve">Instructions:
</t>
        </r>
        <r>
          <rPr>
            <sz val="8"/>
            <color indexed="81"/>
            <rFont val="Tahoma"/>
            <family val="2"/>
          </rPr>
          <t xml:space="preserve">Mandatory field. 
At least one </t>
        </r>
        <r>
          <rPr>
            <i/>
            <sz val="8"/>
            <color indexed="81"/>
            <rFont val="Tahoma"/>
            <family val="2"/>
          </rPr>
          <t xml:space="preserve">Underlying Instrument </t>
        </r>
        <r>
          <rPr>
            <sz val="8"/>
            <color indexed="81"/>
            <rFont val="Tahoma"/>
            <family val="2"/>
          </rPr>
          <t xml:space="preserve">is needed for every listed instrument. A value from the dropdown menu must be selected - no free text is allowed.
</t>
        </r>
      </text>
    </comment>
    <comment ref="BL6" authorId="0" shapeId="0" xr:uid="{00000000-0006-0000-0100-00004B000000}">
      <text>
        <r>
          <rPr>
            <b/>
            <sz val="8"/>
            <color indexed="81"/>
            <rFont val="Tahoma"/>
            <family val="2"/>
          </rPr>
          <t>Instructions:</t>
        </r>
        <r>
          <rPr>
            <sz val="8"/>
            <color indexed="81"/>
            <rFont val="Tahoma"/>
            <family val="2"/>
          </rPr>
          <t xml:space="preserve">
Populated automatically based on the </t>
        </r>
        <r>
          <rPr>
            <i/>
            <sz val="8"/>
            <color indexed="81"/>
            <rFont val="Tahoma"/>
            <family val="2"/>
          </rPr>
          <t xml:space="preserve">Underlying Instrument.
Please do not edit this field.
</t>
        </r>
        <r>
          <rPr>
            <sz val="8"/>
            <color indexed="81"/>
            <rFont val="Tahoma"/>
            <family val="2"/>
          </rPr>
          <t xml:space="preserve">
</t>
        </r>
      </text>
    </comment>
    <comment ref="BM6" authorId="0" shapeId="0" xr:uid="{00000000-0006-0000-0100-00004C000000}">
      <text>
        <r>
          <rPr>
            <b/>
            <sz val="8"/>
            <color indexed="81"/>
            <rFont val="Tahoma"/>
            <family val="2"/>
          </rPr>
          <t>Instructions:</t>
        </r>
        <r>
          <rPr>
            <sz val="8"/>
            <color indexed="81"/>
            <rFont val="Tahoma"/>
            <family val="2"/>
          </rPr>
          <t xml:space="preserve">
Free text description of the underlying.
Optional field.</t>
        </r>
      </text>
    </comment>
    <comment ref="BN6" authorId="0" shapeId="0" xr:uid="{00000000-0006-0000-0100-00004D000000}">
      <text>
        <r>
          <rPr>
            <b/>
            <sz val="8"/>
            <color indexed="81"/>
            <rFont val="Tahoma"/>
            <family val="2"/>
          </rPr>
          <t>Instructions:</t>
        </r>
        <r>
          <rPr>
            <sz val="8"/>
            <color indexed="81"/>
            <rFont val="Tahoma"/>
            <family val="2"/>
          </rPr>
          <t xml:space="preserve">
The basket shares should add up to 100.
Mandatory field.</t>
        </r>
      </text>
    </comment>
    <comment ref="BO6" authorId="0" shapeId="0" xr:uid="{00000000-0006-0000-0100-00004E000000}">
      <text>
        <r>
          <rPr>
            <b/>
            <sz val="8"/>
            <color indexed="81"/>
            <rFont val="Tahoma"/>
            <family val="2"/>
          </rPr>
          <t>Instructions:</t>
        </r>
        <r>
          <rPr>
            <sz val="8"/>
            <color indexed="81"/>
            <rFont val="Tahoma"/>
            <family val="2"/>
          </rPr>
          <t xml:space="preserve">
Help field. By selecting an </t>
        </r>
        <r>
          <rPr>
            <i/>
            <sz val="8"/>
            <color indexed="81"/>
            <rFont val="Tahoma"/>
            <family val="2"/>
          </rPr>
          <t>Underlying Class</t>
        </r>
        <r>
          <rPr>
            <sz val="8"/>
            <color indexed="81"/>
            <rFont val="Tahoma"/>
            <family val="2"/>
          </rPr>
          <t xml:space="preserve"> the dropdown menu for </t>
        </r>
        <r>
          <rPr>
            <i/>
            <sz val="8"/>
            <color indexed="81"/>
            <rFont val="Tahoma"/>
            <family val="2"/>
          </rPr>
          <t xml:space="preserve">Underlying Instruments </t>
        </r>
        <r>
          <rPr>
            <sz val="8"/>
            <color indexed="81"/>
            <rFont val="Tahoma"/>
            <family val="2"/>
          </rPr>
          <t>will be shorter and easierto select from.
Optional field.</t>
        </r>
      </text>
    </comment>
    <comment ref="BP6" authorId="0" shapeId="0" xr:uid="{00000000-0006-0000-0100-00004F000000}">
      <text>
        <r>
          <rPr>
            <b/>
            <sz val="8"/>
            <color indexed="81"/>
            <rFont val="Tahoma"/>
            <family val="2"/>
          </rPr>
          <t xml:space="preserve">Instructions:
</t>
        </r>
        <r>
          <rPr>
            <sz val="8"/>
            <color indexed="81"/>
            <rFont val="Tahoma"/>
            <family val="2"/>
          </rPr>
          <t xml:space="preserve">Mandatory field. 
At least one </t>
        </r>
        <r>
          <rPr>
            <i/>
            <sz val="8"/>
            <color indexed="81"/>
            <rFont val="Tahoma"/>
            <family val="2"/>
          </rPr>
          <t xml:space="preserve">Underlying Instrument </t>
        </r>
        <r>
          <rPr>
            <sz val="8"/>
            <color indexed="81"/>
            <rFont val="Tahoma"/>
            <family val="2"/>
          </rPr>
          <t xml:space="preserve">is needed for every listed instrument. A value from the dropdown menu must be selected - no free text is allowed.
</t>
        </r>
      </text>
    </comment>
    <comment ref="BQ6" authorId="0" shapeId="0" xr:uid="{00000000-0006-0000-0100-000050000000}">
      <text>
        <r>
          <rPr>
            <b/>
            <sz val="8"/>
            <color indexed="81"/>
            <rFont val="Tahoma"/>
            <family val="2"/>
          </rPr>
          <t>Instructions:</t>
        </r>
        <r>
          <rPr>
            <sz val="8"/>
            <color indexed="81"/>
            <rFont val="Tahoma"/>
            <family val="2"/>
          </rPr>
          <t xml:space="preserve">
Populated automatically based on the </t>
        </r>
        <r>
          <rPr>
            <i/>
            <sz val="8"/>
            <color indexed="81"/>
            <rFont val="Tahoma"/>
            <family val="2"/>
          </rPr>
          <t xml:space="preserve">Underlying Instrument.
Please do not edit this field.
</t>
        </r>
        <r>
          <rPr>
            <sz val="8"/>
            <color indexed="81"/>
            <rFont val="Tahoma"/>
            <family val="2"/>
          </rPr>
          <t xml:space="preserve">
</t>
        </r>
      </text>
    </comment>
    <comment ref="BR6" authorId="0" shapeId="0" xr:uid="{00000000-0006-0000-0100-000051000000}">
      <text>
        <r>
          <rPr>
            <b/>
            <sz val="8"/>
            <color indexed="81"/>
            <rFont val="Tahoma"/>
            <family val="2"/>
          </rPr>
          <t>Instructions:</t>
        </r>
        <r>
          <rPr>
            <sz val="8"/>
            <color indexed="81"/>
            <rFont val="Tahoma"/>
            <family val="2"/>
          </rPr>
          <t xml:space="preserve">
Free text description of the underlying.
Optional field.</t>
        </r>
      </text>
    </comment>
    <comment ref="BS6" authorId="0" shapeId="0" xr:uid="{00000000-0006-0000-0100-000052000000}">
      <text>
        <r>
          <rPr>
            <b/>
            <sz val="8"/>
            <color indexed="81"/>
            <rFont val="Tahoma"/>
            <family val="2"/>
          </rPr>
          <t>Instructions:</t>
        </r>
        <r>
          <rPr>
            <sz val="8"/>
            <color indexed="81"/>
            <rFont val="Tahoma"/>
            <family val="2"/>
          </rPr>
          <t xml:space="preserve">
The basket shares should add up to 100.
Mandatory field.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Jonas Aldén</author>
    <author>Riku Oksala</author>
    <author>Brynja Þrastardóttir</author>
  </authors>
  <commentList>
    <comment ref="A1" authorId="0" shapeId="0" xr:uid="{00000000-0006-0000-0200-000001000000}">
      <text>
        <r>
          <rPr>
            <b/>
            <sz val="8"/>
            <color indexed="81"/>
            <rFont val="Tahoma"/>
            <family val="2"/>
          </rPr>
          <t>Instructions:</t>
        </r>
        <r>
          <rPr>
            <sz val="8"/>
            <color indexed="81"/>
            <rFont val="Tahoma"/>
            <family val="2"/>
          </rPr>
          <t xml:space="preserve">
XCSE Copenhagen
XHEL Helsinki
XSTO Stockholm</t>
        </r>
      </text>
    </comment>
    <comment ref="B1" authorId="0" shapeId="0" xr:uid="{00000000-0006-0000-0200-000002000000}">
      <text>
        <r>
          <rPr>
            <b/>
            <sz val="8"/>
            <color indexed="81"/>
            <rFont val="Tahoma"/>
            <family val="2"/>
          </rPr>
          <t>Instructions:</t>
        </r>
        <r>
          <rPr>
            <sz val="8"/>
            <color indexed="81"/>
            <rFont val="Tahoma"/>
            <family val="2"/>
          </rPr>
          <t xml:space="preserve">
HEL Corporate Bonds
...
HEL Government Bonds
...
STO Corporate Bonds
...
STO Mortgage Bonds
...
STO Municipalities
...
STO Retail Bonds
...
STO Retail Corporate Bonds
...</t>
        </r>
      </text>
    </comment>
    <comment ref="D1" authorId="0" shapeId="0" xr:uid="{00000000-0006-0000-0200-000003000000}">
      <text>
        <r>
          <rPr>
            <b/>
            <sz val="8"/>
            <color indexed="81"/>
            <rFont val="Tahoma"/>
            <family val="2"/>
          </rPr>
          <t>Instructions:</t>
        </r>
        <r>
          <rPr>
            <sz val="8"/>
            <color indexed="81"/>
            <rFont val="Tahoma"/>
            <family val="2"/>
          </rPr>
          <t xml:space="preserve">
Choose from the dropdown.</t>
        </r>
      </text>
    </comment>
    <comment ref="E1" authorId="0" shapeId="0" xr:uid="{00000000-0006-0000-0200-000004000000}">
      <text>
        <r>
          <rPr>
            <b/>
            <sz val="8"/>
            <color indexed="81"/>
            <rFont val="Tahoma"/>
            <family val="2"/>
          </rPr>
          <t xml:space="preserve">Instructions:
</t>
        </r>
        <r>
          <rPr>
            <sz val="8"/>
            <color indexed="81"/>
            <rFont val="Tahoma"/>
            <family val="2"/>
          </rPr>
          <t xml:space="preserve">The currency the bond will be traded in.
</t>
        </r>
      </text>
    </comment>
    <comment ref="F1" authorId="0" shapeId="0" xr:uid="{00000000-0006-0000-0200-000005000000}">
      <text>
        <r>
          <rPr>
            <b/>
            <sz val="8"/>
            <color indexed="81"/>
            <rFont val="Tahoma"/>
            <family val="2"/>
          </rPr>
          <t xml:space="preserve">Instructions:
</t>
        </r>
        <r>
          <rPr>
            <sz val="8"/>
            <color indexed="81"/>
            <rFont val="Tahoma"/>
            <family val="2"/>
          </rPr>
          <t xml:space="preserve">Type of prospectus - program (MTN or similar) or stand alone. 
If the bond is a Benchmark bond please select one of the last two options.
</t>
        </r>
      </text>
    </comment>
    <comment ref="G1" authorId="0" shapeId="0" xr:uid="{00000000-0006-0000-0200-000006000000}">
      <text>
        <r>
          <rPr>
            <b/>
            <sz val="8"/>
            <color indexed="81"/>
            <rFont val="Tahoma"/>
            <family val="2"/>
          </rPr>
          <t>Instructions:</t>
        </r>
        <r>
          <rPr>
            <sz val="8"/>
            <color indexed="81"/>
            <rFont val="Tahoma"/>
            <family val="2"/>
          </rPr>
          <t xml:space="preserve">
Enter a valid future trading date. 
Format: YYYY-MM-DD</t>
        </r>
      </text>
    </comment>
    <comment ref="H1" authorId="0" shapeId="0" xr:uid="{00000000-0006-0000-0200-000007000000}">
      <text>
        <r>
          <rPr>
            <b/>
            <sz val="8"/>
            <color indexed="81"/>
            <rFont val="Tahoma"/>
            <family val="2"/>
          </rPr>
          <t>Instructions:</t>
        </r>
        <r>
          <rPr>
            <sz val="8"/>
            <color indexed="81"/>
            <rFont val="Tahoma"/>
            <family val="2"/>
          </rPr>
          <t xml:space="preserve">
Issuer LEI 20 chararcters.</t>
        </r>
      </text>
    </comment>
    <comment ref="I1" authorId="0" shapeId="0" xr:uid="{00000000-0006-0000-0200-000008000000}">
      <text>
        <r>
          <rPr>
            <b/>
            <sz val="8"/>
            <color indexed="81"/>
            <rFont val="Tahoma"/>
            <family val="2"/>
          </rPr>
          <t>Instructions:</t>
        </r>
        <r>
          <rPr>
            <sz val="8"/>
            <color indexed="81"/>
            <rFont val="Tahoma"/>
            <family val="2"/>
          </rPr>
          <t xml:space="preserve">
Automatically filled based on issuer.</t>
        </r>
      </text>
    </comment>
    <comment ref="J1" authorId="0" shapeId="0" xr:uid="{00000000-0006-0000-0200-000009000000}">
      <text>
        <r>
          <rPr>
            <b/>
            <sz val="8"/>
            <color indexed="81"/>
            <rFont val="Tahoma"/>
            <family val="2"/>
          </rPr>
          <t xml:space="preserve">Instructions:
</t>
        </r>
        <r>
          <rPr>
            <sz val="8"/>
            <color indexed="81"/>
            <rFont val="Tahoma"/>
            <family val="2"/>
          </rPr>
          <t>Automatically filled based on distributor.</t>
        </r>
      </text>
    </comment>
    <comment ref="L1" authorId="1" shapeId="0" xr:uid="{00000000-0006-0000-0200-00000A000000}">
      <text>
        <r>
          <rPr>
            <sz val="9"/>
            <color indexed="81"/>
            <rFont val="Tahoma"/>
            <family val="2"/>
          </rPr>
          <t xml:space="preserve">http://ec.europa.eu/finance/securities/docs/isd/mifid/rts/160714-rts-2-annex_en.pdf
</t>
        </r>
      </text>
    </comment>
    <comment ref="M1" authorId="1" shapeId="0" xr:uid="{00000000-0006-0000-0200-00000B000000}">
      <text>
        <r>
          <rPr>
            <b/>
            <sz val="9"/>
            <color indexed="81"/>
            <rFont val="Tahoma"/>
            <family val="2"/>
          </rPr>
          <t>Instructions: 
Mandatory field
”If the instrument is primarily registered in a foreign CSD but also settled at a Nordic CSD, then choose the Nordic CSD in the dropdown below."</t>
        </r>
      </text>
    </comment>
    <comment ref="G4" authorId="1" shapeId="0" xr:uid="{00000000-0006-0000-0200-00000C000000}">
      <text>
        <r>
          <rPr>
            <b/>
            <sz val="9"/>
            <color indexed="81"/>
            <rFont val="Tahoma"/>
            <family val="2"/>
          </rPr>
          <t>Instructions: Optional field, please fill this if the minimum allowed quantity for trading is higher than the trading lot”</t>
        </r>
        <r>
          <rPr>
            <sz val="9"/>
            <color indexed="81"/>
            <rFont val="Tahoma"/>
            <family val="2"/>
          </rPr>
          <t xml:space="preserve">
</t>
        </r>
      </text>
    </comment>
    <comment ref="A6" authorId="0" shapeId="0" xr:uid="{00000000-0006-0000-0200-00000D000000}">
      <text>
        <r>
          <rPr>
            <b/>
            <sz val="8"/>
            <color indexed="81"/>
            <rFont val="Tahoma"/>
            <family val="2"/>
          </rPr>
          <t xml:space="preserve">Instructions:
</t>
        </r>
        <r>
          <rPr>
            <sz val="8"/>
            <color indexed="81"/>
            <rFont val="Tahoma"/>
            <family val="2"/>
          </rPr>
          <t xml:space="preserve">Max 32 characters. 
</t>
        </r>
        <r>
          <rPr>
            <b/>
            <sz val="8"/>
            <color indexed="81"/>
            <rFont val="Tahoma"/>
            <family val="2"/>
          </rPr>
          <t>Stockholm:</t>
        </r>
        <r>
          <rPr>
            <sz val="8"/>
            <color indexed="81"/>
            <rFont val="Tahoma"/>
            <family val="2"/>
          </rPr>
          <t xml:space="preserve">
Usually issuer ID/code plus loan number.
Example: VASA 397.
</t>
        </r>
        <r>
          <rPr>
            <b/>
            <sz val="8"/>
            <color indexed="81"/>
            <rFont val="Tahoma"/>
            <family val="2"/>
          </rPr>
          <t>Helsinki:</t>
        </r>
        <r>
          <rPr>
            <sz val="8"/>
            <color indexed="81"/>
            <rFont val="Tahoma"/>
            <family val="2"/>
          </rPr>
          <t xml:space="preserve">
Provided by Surveillance.</t>
        </r>
      </text>
    </comment>
    <comment ref="B6" authorId="0" shapeId="0" xr:uid="{00000000-0006-0000-0200-00000E000000}">
      <text>
        <r>
          <rPr>
            <b/>
            <sz val="8"/>
            <color indexed="81"/>
            <rFont val="Tahoma"/>
            <family val="2"/>
          </rPr>
          <t>Instructions:</t>
        </r>
        <r>
          <rPr>
            <sz val="8"/>
            <color indexed="81"/>
            <rFont val="Tahoma"/>
            <family val="2"/>
          </rPr>
          <t xml:space="preserve">
Full name of the intrument. Max 32 characters.  Max 32 characters. 
</t>
        </r>
      </text>
    </comment>
    <comment ref="C6" authorId="0" shapeId="0" xr:uid="{00000000-0006-0000-0200-00000F000000}">
      <text>
        <r>
          <rPr>
            <b/>
            <sz val="8"/>
            <color indexed="81"/>
            <rFont val="Tahoma"/>
            <family val="2"/>
          </rPr>
          <t>Instructions:</t>
        </r>
        <r>
          <rPr>
            <sz val="8"/>
            <color indexed="81"/>
            <rFont val="Tahoma"/>
            <family val="2"/>
          </rPr>
          <t xml:space="preserve">
Optional field.</t>
        </r>
      </text>
    </comment>
    <comment ref="H6" authorId="0" shapeId="0" xr:uid="{00000000-0006-0000-0200-000010000000}">
      <text>
        <r>
          <rPr>
            <b/>
            <sz val="8"/>
            <color indexed="81"/>
            <rFont val="Tahoma"/>
            <family val="2"/>
          </rPr>
          <t xml:space="preserve">Instructions:
</t>
        </r>
        <r>
          <rPr>
            <sz val="8"/>
            <color indexed="81"/>
            <rFont val="Tahoma"/>
            <family val="2"/>
          </rPr>
          <t xml:space="preserve">The currency of the instrument. Usually the same as Trading currency.
</t>
        </r>
      </text>
    </comment>
    <comment ref="J6" authorId="0" shapeId="0" xr:uid="{00000000-0006-0000-0200-000011000000}">
      <text>
        <r>
          <rPr>
            <b/>
            <sz val="8"/>
            <color indexed="81"/>
            <rFont val="Tahoma"/>
            <family val="2"/>
          </rPr>
          <t>Instructions:</t>
        </r>
        <r>
          <rPr>
            <sz val="8"/>
            <color indexed="81"/>
            <rFont val="Tahoma"/>
            <family val="2"/>
          </rPr>
          <t xml:space="preserve">
Mandatory if floating rate instrument.</t>
        </r>
      </text>
    </comment>
    <comment ref="K6" authorId="0" shapeId="0" xr:uid="{00000000-0006-0000-0200-000012000000}">
      <text>
        <r>
          <rPr>
            <b/>
            <sz val="8"/>
            <color indexed="81"/>
            <rFont val="Tahoma"/>
            <family val="2"/>
          </rPr>
          <t>Instructions:</t>
        </r>
        <r>
          <rPr>
            <sz val="8"/>
            <color indexed="81"/>
            <rFont val="Tahoma"/>
            <family val="2"/>
          </rPr>
          <t xml:space="preserve">
Fixed rate instruments: Interest rate.
Floating rate instruments: Spread.
Zero Coupon instruments: 0 (zero)
In per cent. Example: 3.5 % should be filled in as 3.5 rather than 0.035.</t>
        </r>
      </text>
    </comment>
    <comment ref="L6" authorId="0" shapeId="0" xr:uid="{00000000-0006-0000-0200-000013000000}">
      <text>
        <r>
          <rPr>
            <b/>
            <sz val="8"/>
            <color indexed="81"/>
            <rFont val="Tahoma"/>
            <family val="2"/>
          </rPr>
          <t>Instructions:</t>
        </r>
        <r>
          <rPr>
            <sz val="8"/>
            <color indexed="81"/>
            <rFont val="Tahoma"/>
            <family val="2"/>
          </rPr>
          <t xml:space="preserve">
Please select 0 (zero) for zero coupon bonds.</t>
        </r>
      </text>
    </comment>
    <comment ref="M6" authorId="0" shapeId="0" xr:uid="{00000000-0006-0000-0200-000014000000}">
      <text>
        <r>
          <rPr>
            <b/>
            <sz val="8"/>
            <color indexed="81"/>
            <rFont val="Tahoma"/>
            <family val="2"/>
          </rPr>
          <t>Instructions:</t>
        </r>
        <r>
          <rPr>
            <sz val="8"/>
            <color indexed="81"/>
            <rFont val="Tahoma"/>
            <family val="2"/>
          </rPr>
          <t xml:space="preserve">
First interest payment date.
Format: YYYY-MM-DD
Mandatory unless zero coupon instrument.</t>
        </r>
      </text>
    </comment>
    <comment ref="N6" authorId="0" shapeId="0" xr:uid="{00000000-0006-0000-0200-000015000000}">
      <text>
        <r>
          <rPr>
            <b/>
            <sz val="8"/>
            <color indexed="81"/>
            <rFont val="Tahoma"/>
            <family val="2"/>
          </rPr>
          <t>Instructions:</t>
        </r>
        <r>
          <rPr>
            <sz val="8"/>
            <color indexed="81"/>
            <rFont val="Tahoma"/>
            <family val="2"/>
          </rPr>
          <t xml:space="preserve">
Usually the same date as the Reimbursement date. Will be set to Reimbursement date if left blank.
Format: YYYY-MM-DD
Mandatory unless zero coupon instrument
</t>
        </r>
      </text>
    </comment>
    <comment ref="P6" authorId="0" shapeId="0" xr:uid="{00000000-0006-0000-0200-000016000000}">
      <text>
        <r>
          <rPr>
            <b/>
            <sz val="8"/>
            <color indexed="81"/>
            <rFont val="Tahoma"/>
            <family val="2"/>
          </rPr>
          <t>Instructions:</t>
        </r>
        <r>
          <rPr>
            <sz val="8"/>
            <color indexed="81"/>
            <rFont val="Tahoma"/>
            <family val="2"/>
          </rPr>
          <t xml:space="preserve">
Forward (next business day)</t>
        </r>
        <r>
          <rPr>
            <b/>
            <sz val="8"/>
            <color indexed="81"/>
            <rFont val="Tahoma"/>
            <family val="2"/>
          </rPr>
          <t xml:space="preserve">
</t>
        </r>
        <r>
          <rPr>
            <sz val="8"/>
            <color indexed="81"/>
            <rFont val="Tahoma"/>
            <family val="2"/>
          </rPr>
          <t>Forward MM (next business day but move back if date ends up in a new month)
Forward YY (next business day but move back if date ends up in a new year)
Mandatory unless zero coupon instrument.</t>
        </r>
      </text>
    </comment>
    <comment ref="R6" authorId="1" shapeId="0" xr:uid="{00000000-0006-0000-0200-000017000000}">
      <text>
        <r>
          <rPr>
            <b/>
            <sz val="9"/>
            <color indexed="81"/>
            <rFont val="Tahoma"/>
            <family val="2"/>
          </rPr>
          <t>Instructions:</t>
        </r>
        <r>
          <rPr>
            <sz val="9"/>
            <color indexed="81"/>
            <rFont val="Tahoma"/>
            <family val="2"/>
          </rPr>
          <t xml:space="preserve"> For instruments where CFI code starts with D**** it is mandatory except for DM****, DY**** and DN**** where it is optional.
</t>
        </r>
      </text>
    </comment>
    <comment ref="S6" authorId="1" shapeId="0" xr:uid="{00000000-0006-0000-0200-000018000000}">
      <text>
        <r>
          <rPr>
            <b/>
            <sz val="9"/>
            <color indexed="81"/>
            <rFont val="Tahoma"/>
            <family val="2"/>
          </rPr>
          <t xml:space="preserve">Instructions: Mandatory for these segments.
 STO FN Sustainable Bonds
 STO FN Sustainable Retail Bonds
 STO Sustainable Bonds
 STO Sustainable Commercial Paper
 STO Sustainable Products
 HEL Sustainable Bonds
</t>
        </r>
        <r>
          <rPr>
            <sz val="9"/>
            <color indexed="81"/>
            <rFont val="Tahoma"/>
            <family val="2"/>
          </rPr>
          <t xml:space="preserve">
</t>
        </r>
      </text>
    </comment>
    <comment ref="T6" authorId="0" shapeId="0" xr:uid="{00000000-0006-0000-0200-000019000000}">
      <text>
        <r>
          <rPr>
            <b/>
            <sz val="8"/>
            <color indexed="81"/>
            <rFont val="Tahoma"/>
            <family val="2"/>
          </rPr>
          <t xml:space="preserve">Instructions:
</t>
        </r>
        <r>
          <rPr>
            <sz val="8"/>
            <color indexed="81"/>
            <rFont val="Tahoma"/>
            <family val="2"/>
          </rPr>
          <t>Format: YYYY-MM-DD</t>
        </r>
        <r>
          <rPr>
            <b/>
            <sz val="8"/>
            <color indexed="81"/>
            <rFont val="Tahoma"/>
            <family val="2"/>
          </rPr>
          <t xml:space="preserve">
</t>
        </r>
      </text>
    </comment>
    <comment ref="U6" authorId="0" shapeId="0" xr:uid="{00000000-0006-0000-0200-00001A000000}">
      <text>
        <r>
          <rPr>
            <b/>
            <sz val="8"/>
            <color indexed="81"/>
            <rFont val="Tahoma"/>
            <family val="2"/>
          </rPr>
          <t>Instructions:</t>
        </r>
        <r>
          <rPr>
            <sz val="8"/>
            <color indexed="81"/>
            <rFont val="Tahoma"/>
            <family val="2"/>
          </rPr>
          <t xml:space="preserve">
Usually equals to Issue date. Will be set to Issue date if left blank.
Format: YYYY-MM-DD
Mandatory if other than Issue date
Mandatory unless zero coupon instrument
</t>
        </r>
      </text>
    </comment>
    <comment ref="V6" authorId="0" shapeId="0" xr:uid="{00000000-0006-0000-0200-00001B000000}">
      <text>
        <r>
          <rPr>
            <b/>
            <sz val="8"/>
            <color indexed="81"/>
            <rFont val="Tahoma"/>
            <family val="2"/>
          </rPr>
          <t xml:space="preserve">Instructions:
</t>
        </r>
        <r>
          <rPr>
            <sz val="8"/>
            <color indexed="81"/>
            <rFont val="Tahoma"/>
            <family val="2"/>
          </rPr>
          <t>Format: YYYY-MM-DD</t>
        </r>
        <r>
          <rPr>
            <b/>
            <sz val="8"/>
            <color indexed="81"/>
            <rFont val="Tahoma"/>
            <family val="2"/>
          </rPr>
          <t xml:space="preserve">
</t>
        </r>
      </text>
    </comment>
    <comment ref="W6" authorId="0" shapeId="0" xr:uid="{00000000-0006-0000-0200-00001C000000}">
      <text>
        <r>
          <rPr>
            <b/>
            <sz val="8"/>
            <color indexed="81"/>
            <rFont val="Tahoma"/>
            <family val="2"/>
          </rPr>
          <t>Instructions:</t>
        </r>
        <r>
          <rPr>
            <sz val="8"/>
            <color indexed="81"/>
            <rFont val="Tahoma"/>
            <family val="2"/>
          </rPr>
          <t xml:space="preserve">
Will be set to Reimbursement date if left blank.
</t>
        </r>
        <r>
          <rPr>
            <b/>
            <sz val="8"/>
            <color indexed="81"/>
            <rFont val="Tahoma"/>
            <family val="2"/>
          </rPr>
          <t>If traded electronically:</t>
        </r>
        <r>
          <rPr>
            <sz val="8"/>
            <color indexed="81"/>
            <rFont val="Tahoma"/>
            <family val="2"/>
          </rPr>
          <t xml:space="preserve">
Helsinki:
Must be at least 4 days prior to Reimbursement date.
Stockholm:
Must be at least 8 (7 for FRN) days prior Reimbursement date if the instruments are traded electronically.
For bonds listed on STO Mortgage Bonds, we recommend, but do not require, setting the last trading date on the same day as the reimbursement date.
For listings on STO FN Transfer Market, the last trading date must not be later than 12 months from the listing date. 
</t>
        </r>
        <r>
          <rPr>
            <b/>
            <sz val="8"/>
            <color indexed="81"/>
            <rFont val="Tahoma"/>
            <family val="2"/>
          </rPr>
          <t xml:space="preserve">
Please ensure that the last trading date is correct. </t>
        </r>
      </text>
    </comment>
    <comment ref="X6" authorId="0" shapeId="0" xr:uid="{00000000-0006-0000-0200-00001D000000}">
      <text>
        <r>
          <rPr>
            <b/>
            <sz val="8"/>
            <color indexed="81"/>
            <rFont val="Tahoma"/>
            <family val="2"/>
          </rPr>
          <t>Instructions:</t>
        </r>
        <r>
          <rPr>
            <sz val="8"/>
            <color indexed="81"/>
            <rFont val="Tahoma"/>
            <family val="2"/>
          </rPr>
          <t xml:space="preserve">
To be filled in by the Exchange.</t>
        </r>
      </text>
    </comment>
    <comment ref="Y6" authorId="2" shapeId="0" xr:uid="{00000000-0006-0000-0200-00001E000000}">
      <text>
        <r>
          <rPr>
            <b/>
            <sz val="9"/>
            <color indexed="81"/>
            <rFont val="Tahoma"/>
            <family val="2"/>
          </rPr>
          <t xml:space="preserve">Instructions:
</t>
        </r>
        <r>
          <rPr>
            <sz val="9"/>
            <color indexed="81"/>
            <rFont val="Tahoma"/>
            <family val="2"/>
          </rPr>
          <t>Mandatory for Icelandic bonds</t>
        </r>
      </text>
    </comment>
    <comment ref="Z6" authorId="2" shapeId="0" xr:uid="{00000000-0006-0000-0200-00001F000000}">
      <text>
        <r>
          <rPr>
            <b/>
            <sz val="9"/>
            <color indexed="81"/>
            <rFont val="Tahoma"/>
            <family val="2"/>
          </rPr>
          <t xml:space="preserve">Instructions:
</t>
        </r>
        <r>
          <rPr>
            <sz val="9"/>
            <color indexed="81"/>
            <rFont val="Tahoma"/>
            <family val="2"/>
          </rPr>
          <t>Mandatory for Icelandic  bonds</t>
        </r>
      </text>
    </comment>
    <comment ref="AA6" authorId="2" shapeId="0" xr:uid="{DF399E46-7436-4DBB-B788-B30B6A7555D7}">
      <text>
        <r>
          <rPr>
            <b/>
            <sz val="9"/>
            <color indexed="81"/>
            <rFont val="Tahoma"/>
            <family val="2"/>
          </rPr>
          <t xml:space="preserve">Instructions:
</t>
        </r>
        <r>
          <rPr>
            <sz val="9"/>
            <color indexed="81"/>
            <rFont val="Tahoma"/>
            <family val="2"/>
          </rPr>
          <t>Mandatory for Icelandic CPI linked bonds. 
Please provide 5 decimals</t>
        </r>
        <r>
          <rPr>
            <b/>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Jonas Aldén</author>
    <author>Riku Oksala</author>
  </authors>
  <commentList>
    <comment ref="A1" authorId="0" shapeId="0" xr:uid="{00000000-0006-0000-0300-000001000000}">
      <text>
        <r>
          <rPr>
            <b/>
            <sz val="8"/>
            <color indexed="81"/>
            <rFont val="Tahoma"/>
            <family val="2"/>
          </rPr>
          <t>Instructions:</t>
        </r>
        <r>
          <rPr>
            <sz val="8"/>
            <color indexed="81"/>
            <rFont val="Tahoma"/>
            <family val="2"/>
          </rPr>
          <t xml:space="preserve">
XCSE Copenhagen
XHEL Helsinki
XSTO Stockholm</t>
        </r>
      </text>
    </comment>
    <comment ref="B1" authorId="0" shapeId="0" xr:uid="{00000000-0006-0000-0300-000002000000}">
      <text>
        <r>
          <rPr>
            <b/>
            <sz val="8"/>
            <color indexed="81"/>
            <rFont val="Tahoma"/>
            <family val="2"/>
          </rPr>
          <t>Instructions:</t>
        </r>
        <r>
          <rPr>
            <sz val="8"/>
            <color indexed="81"/>
            <rFont val="Tahoma"/>
            <family val="2"/>
          </rPr>
          <t xml:space="preserve">
HEL Corporate Bonds
...
HEL Government Bonds
...
STO Corporate Bonds
...
STO Mortgage Bonds
...
STO Municipalities
...
STO Retail Bonds
...
STO Retail Corporate Bonds
...</t>
        </r>
      </text>
    </comment>
    <comment ref="D1" authorId="0" shapeId="0" xr:uid="{00000000-0006-0000-0300-000003000000}">
      <text>
        <r>
          <rPr>
            <b/>
            <sz val="8"/>
            <color indexed="81"/>
            <rFont val="Tahoma"/>
            <family val="2"/>
          </rPr>
          <t>Instructions:</t>
        </r>
        <r>
          <rPr>
            <sz val="8"/>
            <color indexed="81"/>
            <rFont val="Tahoma"/>
            <family val="2"/>
          </rPr>
          <t xml:space="preserve">
Choose from the dropdown.</t>
        </r>
      </text>
    </comment>
    <comment ref="E1" authorId="0" shapeId="0" xr:uid="{00000000-0006-0000-0300-000004000000}">
      <text>
        <r>
          <rPr>
            <b/>
            <sz val="8"/>
            <color indexed="81"/>
            <rFont val="Tahoma"/>
            <family val="2"/>
          </rPr>
          <t xml:space="preserve">Instructions:
</t>
        </r>
        <r>
          <rPr>
            <sz val="8"/>
            <color indexed="81"/>
            <rFont val="Tahoma"/>
            <family val="2"/>
          </rPr>
          <t xml:space="preserve">The currency the bond will be traded in.
</t>
        </r>
      </text>
    </comment>
    <comment ref="F1" authorId="0" shapeId="0" xr:uid="{00000000-0006-0000-0300-000005000000}">
      <text>
        <r>
          <rPr>
            <b/>
            <sz val="8"/>
            <color indexed="81"/>
            <rFont val="Tahoma"/>
            <family val="2"/>
          </rPr>
          <t xml:space="preserve">Instructions:
</t>
        </r>
        <r>
          <rPr>
            <sz val="8"/>
            <color indexed="81"/>
            <rFont val="Tahoma"/>
            <family val="2"/>
          </rPr>
          <t xml:space="preserve">Type of prospectus - program (MTN or similar) or stand alone. 
If the bond is a Benchmark bond please select one of the last two options.
</t>
        </r>
      </text>
    </comment>
    <comment ref="G1" authorId="0" shapeId="0" xr:uid="{00000000-0006-0000-0300-000006000000}">
      <text>
        <r>
          <rPr>
            <b/>
            <sz val="8"/>
            <color indexed="81"/>
            <rFont val="Tahoma"/>
            <family val="2"/>
          </rPr>
          <t>Instructions:</t>
        </r>
        <r>
          <rPr>
            <sz val="8"/>
            <color indexed="81"/>
            <rFont val="Tahoma"/>
            <family val="2"/>
          </rPr>
          <t xml:space="preserve">
Enter a valid future trading date. 
Format: YYYY-MM-DD</t>
        </r>
      </text>
    </comment>
    <comment ref="H1" authorId="0" shapeId="0" xr:uid="{00000000-0006-0000-0300-000007000000}">
      <text>
        <r>
          <rPr>
            <b/>
            <sz val="8"/>
            <color indexed="81"/>
            <rFont val="Tahoma"/>
            <family val="2"/>
          </rPr>
          <t>Instructions:</t>
        </r>
        <r>
          <rPr>
            <sz val="8"/>
            <color indexed="81"/>
            <rFont val="Tahoma"/>
            <family val="2"/>
          </rPr>
          <t xml:space="preserve">
Issuer LEI 20 chararcters.</t>
        </r>
      </text>
    </comment>
    <comment ref="I1" authorId="0" shapeId="0" xr:uid="{00000000-0006-0000-0300-000008000000}">
      <text>
        <r>
          <rPr>
            <b/>
            <sz val="8"/>
            <color indexed="81"/>
            <rFont val="Tahoma"/>
            <family val="2"/>
          </rPr>
          <t>Instructions:</t>
        </r>
        <r>
          <rPr>
            <sz val="8"/>
            <color indexed="81"/>
            <rFont val="Tahoma"/>
            <family val="2"/>
          </rPr>
          <t xml:space="preserve">
Automatically filled based on issuer.</t>
        </r>
      </text>
    </comment>
    <comment ref="J1" authorId="0" shapeId="0" xr:uid="{00000000-0006-0000-0300-000009000000}">
      <text>
        <r>
          <rPr>
            <b/>
            <sz val="8"/>
            <color indexed="81"/>
            <rFont val="Tahoma"/>
            <family val="2"/>
          </rPr>
          <t xml:space="preserve">Instructions:
</t>
        </r>
        <r>
          <rPr>
            <sz val="8"/>
            <color indexed="81"/>
            <rFont val="Tahoma"/>
            <family val="2"/>
          </rPr>
          <t>Automatically filled based on distributor.</t>
        </r>
      </text>
    </comment>
    <comment ref="L1" authorId="1" shapeId="0" xr:uid="{00000000-0006-0000-0300-00000A000000}">
      <text>
        <r>
          <rPr>
            <sz val="9"/>
            <color indexed="81"/>
            <rFont val="Tahoma"/>
            <family val="2"/>
          </rPr>
          <t xml:space="preserve">http://ec.europa.eu/finance/securities/docs/isd/mifid/rts/160714-rts-2-annex_en.pdf
</t>
        </r>
      </text>
    </comment>
    <comment ref="M1" authorId="1" shapeId="0" xr:uid="{00000000-0006-0000-0300-00000B000000}">
      <text>
        <r>
          <rPr>
            <b/>
            <sz val="9"/>
            <color indexed="81"/>
            <rFont val="Tahoma"/>
            <family val="2"/>
          </rPr>
          <t>Instructions: 
Mandatory field
”If the instrument is primarily registered in a foreign CSD but also settled at a Nordic CSD, then choose the Nordic CSD in the dropdown below."</t>
        </r>
      </text>
    </comment>
    <comment ref="A6" authorId="0" shapeId="0" xr:uid="{00000000-0006-0000-0300-00000C000000}">
      <text>
        <r>
          <rPr>
            <b/>
            <sz val="8"/>
            <color indexed="81"/>
            <rFont val="Tahoma"/>
            <family val="2"/>
          </rPr>
          <t xml:space="preserve">Instructions:
</t>
        </r>
        <r>
          <rPr>
            <sz val="8"/>
            <color indexed="81"/>
            <rFont val="Tahoma"/>
            <family val="2"/>
          </rPr>
          <t xml:space="preserve">Max 32 characters. 
</t>
        </r>
        <r>
          <rPr>
            <b/>
            <sz val="8"/>
            <color indexed="81"/>
            <rFont val="Tahoma"/>
            <family val="2"/>
          </rPr>
          <t>Stockholm:</t>
        </r>
        <r>
          <rPr>
            <sz val="8"/>
            <color indexed="81"/>
            <rFont val="Tahoma"/>
            <family val="2"/>
          </rPr>
          <t xml:space="preserve">
Usually issuer ID/code plus loan number.
Example: VASA 397.
</t>
        </r>
        <r>
          <rPr>
            <b/>
            <sz val="8"/>
            <color indexed="81"/>
            <rFont val="Tahoma"/>
            <family val="2"/>
          </rPr>
          <t>Helsinki:</t>
        </r>
        <r>
          <rPr>
            <sz val="8"/>
            <color indexed="81"/>
            <rFont val="Tahoma"/>
            <family val="2"/>
          </rPr>
          <t xml:space="preserve">
Provided by Euroclear Finland.</t>
        </r>
      </text>
    </comment>
    <comment ref="B6" authorId="0" shapeId="0" xr:uid="{00000000-0006-0000-0300-00000D000000}">
      <text>
        <r>
          <rPr>
            <b/>
            <sz val="8"/>
            <color indexed="81"/>
            <rFont val="Tahoma"/>
            <family val="2"/>
          </rPr>
          <t>Instructions:</t>
        </r>
        <r>
          <rPr>
            <sz val="8"/>
            <color indexed="81"/>
            <rFont val="Tahoma"/>
            <family val="2"/>
          </rPr>
          <t xml:space="preserve">
Full name of the intrument. Max 32 characters.  Max 32 characters. 
</t>
        </r>
      </text>
    </comment>
    <comment ref="C6" authorId="0" shapeId="0" xr:uid="{00000000-0006-0000-0300-00000E000000}">
      <text>
        <r>
          <rPr>
            <b/>
            <sz val="8"/>
            <color indexed="81"/>
            <rFont val="Tahoma"/>
            <family val="2"/>
          </rPr>
          <t>Instructions:</t>
        </r>
        <r>
          <rPr>
            <sz val="8"/>
            <color indexed="81"/>
            <rFont val="Tahoma"/>
            <family val="2"/>
          </rPr>
          <t xml:space="preserve">
Optional field.</t>
        </r>
      </text>
    </comment>
    <comment ref="H6" authorId="0" shapeId="0" xr:uid="{00000000-0006-0000-0300-00000F000000}">
      <text>
        <r>
          <rPr>
            <b/>
            <sz val="8"/>
            <color indexed="81"/>
            <rFont val="Tahoma"/>
            <family val="2"/>
          </rPr>
          <t xml:space="preserve">Instructions:
</t>
        </r>
        <r>
          <rPr>
            <sz val="8"/>
            <color indexed="81"/>
            <rFont val="Tahoma"/>
            <family val="2"/>
          </rPr>
          <t xml:space="preserve">The currency of the instrument. Usually the same as Trading currency.
</t>
        </r>
      </text>
    </comment>
    <comment ref="J6" authorId="1" shapeId="0" xr:uid="{00000000-0006-0000-0300-000010000000}">
      <text>
        <r>
          <rPr>
            <b/>
            <sz val="9"/>
            <color indexed="81"/>
            <rFont val="Tahoma"/>
            <family val="2"/>
          </rPr>
          <t>Instructions: Optional field for Commercial Papers.</t>
        </r>
        <r>
          <rPr>
            <sz val="9"/>
            <color indexed="81"/>
            <rFont val="Tahoma"/>
            <family val="2"/>
          </rPr>
          <t xml:space="preserve">
</t>
        </r>
      </text>
    </comment>
    <comment ref="K6" authorId="1" shapeId="0" xr:uid="{00000000-0006-0000-0300-000011000000}">
      <text>
        <r>
          <rPr>
            <b/>
            <sz val="9"/>
            <color indexed="81"/>
            <rFont val="Tahoma"/>
            <family val="2"/>
          </rPr>
          <t xml:space="preserve">Instructions: Mandatory for these segments.
 STO Sustainable Commercial Paper
</t>
        </r>
        <r>
          <rPr>
            <sz val="9"/>
            <color indexed="81"/>
            <rFont val="Tahoma"/>
            <family val="2"/>
          </rPr>
          <t xml:space="preserve">
</t>
        </r>
      </text>
    </comment>
    <comment ref="L6" authorId="0" shapeId="0" xr:uid="{00000000-0006-0000-0300-000012000000}">
      <text>
        <r>
          <rPr>
            <b/>
            <sz val="8"/>
            <color indexed="81"/>
            <rFont val="Tahoma"/>
            <family val="2"/>
          </rPr>
          <t xml:space="preserve">Instructions:
</t>
        </r>
        <r>
          <rPr>
            <sz val="8"/>
            <color indexed="81"/>
            <rFont val="Tahoma"/>
            <family val="2"/>
          </rPr>
          <t>Format: YYYY-MM-DD</t>
        </r>
        <r>
          <rPr>
            <b/>
            <sz val="8"/>
            <color indexed="81"/>
            <rFont val="Tahoma"/>
            <family val="2"/>
          </rPr>
          <t xml:space="preserve">
</t>
        </r>
      </text>
    </comment>
    <comment ref="M6" authorId="0" shapeId="0" xr:uid="{00000000-0006-0000-0300-000013000000}">
      <text>
        <r>
          <rPr>
            <b/>
            <sz val="8"/>
            <color indexed="81"/>
            <rFont val="Tahoma"/>
            <family val="2"/>
          </rPr>
          <t>Instructions:</t>
        </r>
        <r>
          <rPr>
            <sz val="8"/>
            <color indexed="81"/>
            <rFont val="Tahoma"/>
            <family val="2"/>
          </rPr>
          <t xml:space="preserve">
Usually equals to Issue date. Will be set to Issue date if left blank.
Format: YYYY-MM-DD
Mandatory if other than Issue date
</t>
        </r>
      </text>
    </comment>
    <comment ref="N6" authorId="0" shapeId="0" xr:uid="{00000000-0006-0000-0300-000014000000}">
      <text>
        <r>
          <rPr>
            <b/>
            <sz val="8"/>
            <color indexed="81"/>
            <rFont val="Tahoma"/>
            <family val="2"/>
          </rPr>
          <t xml:space="preserve">Instructions:
</t>
        </r>
        <r>
          <rPr>
            <sz val="8"/>
            <color indexed="81"/>
            <rFont val="Tahoma"/>
            <family val="2"/>
          </rPr>
          <t>Format: YYYY-MM-DD</t>
        </r>
        <r>
          <rPr>
            <b/>
            <sz val="8"/>
            <color indexed="81"/>
            <rFont val="Tahoma"/>
            <family val="2"/>
          </rPr>
          <t xml:space="preserve">
</t>
        </r>
      </text>
    </comment>
    <comment ref="O6" authorId="0" shapeId="0" xr:uid="{00000000-0006-0000-0300-000015000000}">
      <text>
        <r>
          <rPr>
            <b/>
            <sz val="8"/>
            <color indexed="81"/>
            <rFont val="Tahoma"/>
            <family val="2"/>
          </rPr>
          <t>Instructions:</t>
        </r>
        <r>
          <rPr>
            <sz val="8"/>
            <color indexed="81"/>
            <rFont val="Tahoma"/>
            <family val="2"/>
          </rPr>
          <t xml:space="preserve">
Will be set to Reimbursement date if left blank.
</t>
        </r>
        <r>
          <rPr>
            <b/>
            <sz val="8"/>
            <color indexed="81"/>
            <rFont val="Tahoma"/>
            <family val="2"/>
          </rPr>
          <t>If traded electronically:</t>
        </r>
        <r>
          <rPr>
            <sz val="8"/>
            <color indexed="81"/>
            <rFont val="Tahoma"/>
            <family val="2"/>
          </rPr>
          <t xml:space="preserve">
Helsinki:
Must be at least 4 days prior to Reimbursement date.
Stockholm:
Must be at least 8 (7 for FRN) days prior Reimbursement date if the instruments are traded electronically.
</t>
        </r>
        <r>
          <rPr>
            <b/>
            <sz val="8"/>
            <color indexed="81"/>
            <rFont val="Tahoma"/>
            <family val="2"/>
          </rPr>
          <t xml:space="preserve">
Please ensure that the last trading date is correct.</t>
        </r>
      </text>
    </comment>
    <comment ref="P6" authorId="0" shapeId="0" xr:uid="{00000000-0006-0000-0300-000016000000}">
      <text>
        <r>
          <rPr>
            <b/>
            <sz val="8"/>
            <color indexed="81"/>
            <rFont val="Tahoma"/>
            <family val="2"/>
          </rPr>
          <t>Instructions:</t>
        </r>
        <r>
          <rPr>
            <sz val="8"/>
            <color indexed="81"/>
            <rFont val="Tahoma"/>
            <family val="2"/>
          </rPr>
          <t xml:space="preserve">
To be filled in by the Exchange.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Jonas Aldén</author>
    <author>Riku Oksala</author>
    <author>Arvid Bluhme</author>
  </authors>
  <commentList>
    <comment ref="G1" authorId="0" shapeId="0" xr:uid="{00000000-0006-0000-0400-000001000000}">
      <text>
        <r>
          <rPr>
            <b/>
            <sz val="8"/>
            <color indexed="81"/>
            <rFont val="Tahoma"/>
            <family val="2"/>
          </rPr>
          <t xml:space="preserve">Instructions:
</t>
        </r>
        <r>
          <rPr>
            <sz val="8"/>
            <color indexed="81"/>
            <rFont val="Tahoma"/>
            <family val="2"/>
          </rPr>
          <t>Automatically populated based on issuer.</t>
        </r>
      </text>
    </comment>
    <comment ref="B6" authorId="1" shapeId="0" xr:uid="{00000000-0006-0000-0400-000002000000}">
      <text>
        <r>
          <rPr>
            <b/>
            <sz val="9"/>
            <color indexed="81"/>
            <rFont val="Tahoma"/>
            <family val="2"/>
          </rPr>
          <t xml:space="preserve">Please form this as follows: Company name/ year/ option serie/ warrant
</t>
        </r>
        <r>
          <rPr>
            <sz val="9"/>
            <color indexed="81"/>
            <rFont val="Tahoma"/>
            <family val="2"/>
          </rPr>
          <t xml:space="preserve">
Instructions:
Max 40 characters</t>
        </r>
      </text>
    </comment>
    <comment ref="F6" authorId="1" shapeId="0" xr:uid="{00000000-0006-0000-0400-000003000000}">
      <text>
        <r>
          <rPr>
            <b/>
            <sz val="9"/>
            <color indexed="81"/>
            <rFont val="Tahoma"/>
            <family val="2"/>
          </rPr>
          <t>Instructions: If ratio to subscribe shares is 1:1, enter 1. If ratio to subscribe shares is 1:2, enter 0.5. (with one option right you are entitled to subcribe 2 shares)</t>
        </r>
        <r>
          <rPr>
            <sz val="9"/>
            <color indexed="81"/>
            <rFont val="Tahoma"/>
            <family val="2"/>
          </rPr>
          <t xml:space="preserve">
</t>
        </r>
      </text>
    </comment>
    <comment ref="H6" authorId="2" shapeId="0" xr:uid="{E8201308-4FD6-4343-963D-1CEAA8479C46}">
      <text>
        <r>
          <rPr>
            <b/>
            <sz val="9"/>
            <color indexed="81"/>
            <rFont val="Tahoma"/>
            <family val="2"/>
          </rPr>
          <t xml:space="preserve">Instructions: </t>
        </r>
        <r>
          <rPr>
            <sz val="9"/>
            <color indexed="81"/>
            <rFont val="Tahoma"/>
            <family val="2"/>
          </rPr>
          <t xml:space="preserve">
If the subscription price is not a numeric value,</t>
        </r>
        <r>
          <rPr>
            <b/>
            <sz val="9"/>
            <color indexed="81"/>
            <rFont val="Tahoma"/>
            <family val="2"/>
          </rPr>
          <t xml:space="preserve"> </t>
        </r>
        <r>
          <rPr>
            <sz val="9"/>
            <color indexed="81"/>
            <rFont val="Tahoma"/>
            <family val="2"/>
          </rPr>
          <t xml:space="preserve">please leave empty and clarify how the subscription price is determined in text in cell H9 below.
</t>
        </r>
      </text>
    </comment>
    <comment ref="N6" authorId="1" shapeId="0" xr:uid="{00000000-0006-0000-0400-000004000000}">
      <text>
        <r>
          <rPr>
            <b/>
            <sz val="9"/>
            <color indexed="81"/>
            <rFont val="Tahoma"/>
            <family val="2"/>
          </rPr>
          <t>Instructions:
Automatically populated based on Underlying Instrument.</t>
        </r>
        <r>
          <rPr>
            <sz val="9"/>
            <color indexed="81"/>
            <rFont val="Tahoma"/>
            <family val="2"/>
          </rPr>
          <t xml:space="preserve">
</t>
        </r>
      </text>
    </comment>
    <comment ref="O6" authorId="1" shapeId="0" xr:uid="{00000000-0006-0000-0400-000005000000}">
      <text>
        <r>
          <rPr>
            <b/>
            <sz val="9"/>
            <color indexed="81"/>
            <rFont val="Tahoma"/>
            <family val="2"/>
          </rPr>
          <t>Populated by the Exchange</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Jonas Aldén</author>
  </authors>
  <commentList>
    <comment ref="G1" authorId="0" shapeId="0" xr:uid="{00000000-0006-0000-0500-000001000000}">
      <text>
        <r>
          <rPr>
            <b/>
            <sz val="8"/>
            <color indexed="81"/>
            <rFont val="Tahoma"/>
            <family val="2"/>
          </rPr>
          <t xml:space="preserve">Instructions:
</t>
        </r>
        <r>
          <rPr>
            <sz val="8"/>
            <color indexed="81"/>
            <rFont val="Tahoma"/>
            <family val="2"/>
          </rPr>
          <t>Automatically populated based on issuer.</t>
        </r>
      </text>
    </comment>
    <comment ref="H1" authorId="0" shapeId="0" xr:uid="{00000000-0006-0000-0500-000002000000}">
      <text>
        <r>
          <rPr>
            <b/>
            <sz val="8"/>
            <color indexed="81"/>
            <rFont val="Tahoma"/>
            <family val="2"/>
          </rPr>
          <t xml:space="preserve">Instructions:
</t>
        </r>
        <r>
          <rPr>
            <sz val="8"/>
            <color indexed="81"/>
            <rFont val="Tahoma"/>
            <family val="2"/>
          </rPr>
          <t>Automatically populated based on the  Market maker.</t>
        </r>
      </text>
    </comment>
    <comment ref="I7" authorId="0" shapeId="0" xr:uid="{2D48E90C-40D2-4444-B158-8F83FB076FEF}">
      <text>
        <r>
          <rPr>
            <b/>
            <sz val="8"/>
            <color indexed="81"/>
            <rFont val="Tahoma"/>
            <family val="2"/>
          </rPr>
          <t>Instructions:</t>
        </r>
        <r>
          <rPr>
            <sz val="8"/>
            <color indexed="81"/>
            <rFont val="Tahoma"/>
            <family val="2"/>
          </rPr>
          <t xml:space="preserve">
Issuer LEI 20 chararcters.Optional field.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Juha Manu</author>
  </authors>
  <commentList>
    <comment ref="A14" authorId="0" shapeId="0" xr:uid="{00000000-0006-0000-0600-000001000000}">
      <text>
        <r>
          <rPr>
            <b/>
            <sz val="9"/>
            <color indexed="81"/>
            <rFont val="Tahoma"/>
            <family val="2"/>
          </rPr>
          <t>Riku: Issuer-field is mandatory.</t>
        </r>
        <r>
          <rPr>
            <sz val="9"/>
            <color indexed="81"/>
            <rFont val="Tahoma"/>
            <family val="2"/>
          </rPr>
          <t xml:space="preserve">
</t>
        </r>
      </text>
    </comment>
    <comment ref="C14" authorId="0" shapeId="0" xr:uid="{00000000-0006-0000-0600-000002000000}">
      <text>
        <r>
          <rPr>
            <b/>
            <sz val="9"/>
            <color indexed="81"/>
            <rFont val="Tahoma"/>
            <family val="2"/>
          </rPr>
          <t>Riku: Should be mandatory to set some full name.</t>
        </r>
      </text>
    </comment>
    <comment ref="D14" authorId="0" shapeId="0" xr:uid="{00000000-0006-0000-0600-000003000000}">
      <text>
        <r>
          <rPr>
            <b/>
            <sz val="9"/>
            <color indexed="81"/>
            <rFont val="Tahoma"/>
            <family val="2"/>
          </rPr>
          <t>Riku: In Finland provided by Euroclear Finland.</t>
        </r>
        <r>
          <rPr>
            <sz val="9"/>
            <color indexed="81"/>
            <rFont val="Tahoma"/>
            <family val="2"/>
          </rPr>
          <t xml:space="preserve">
</t>
        </r>
      </text>
    </comment>
    <comment ref="H14" authorId="0" shapeId="0" xr:uid="{00000000-0006-0000-0600-000004000000}">
      <text>
        <r>
          <rPr>
            <b/>
            <sz val="9"/>
            <color indexed="81"/>
            <rFont val="Tahoma"/>
            <family val="2"/>
          </rPr>
          <t>Riku: Suggestion: Floating Rate / Fixed Rate</t>
        </r>
        <r>
          <rPr>
            <sz val="9"/>
            <color indexed="81"/>
            <rFont val="Tahoma"/>
            <family val="2"/>
          </rPr>
          <t xml:space="preserve">
</t>
        </r>
      </text>
    </comment>
    <comment ref="T14" authorId="0" shapeId="0" xr:uid="{00000000-0006-0000-0600-000005000000}">
      <text>
        <r>
          <rPr>
            <b/>
            <sz val="9"/>
            <color indexed="81"/>
            <rFont val="Tahoma"/>
            <family val="2"/>
          </rPr>
          <t>Riku: In Finland at least 4 days prior to Reimbursement date</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Jonas Aldén</author>
    <author>Ebba Andersson</author>
    <author>Riku Oksala</author>
  </authors>
  <commentList>
    <comment ref="H1" authorId="0" shapeId="0" xr:uid="{00000000-0006-0000-0900-000001000000}">
      <text>
        <r>
          <rPr>
            <b/>
            <sz val="8"/>
            <color indexed="81"/>
            <rFont val="Tahoma"/>
            <family val="2"/>
          </rPr>
          <t xml:space="preserve">Instructions:
</t>
        </r>
        <r>
          <rPr>
            <sz val="8"/>
            <color indexed="81"/>
            <rFont val="Tahoma"/>
            <family val="2"/>
          </rPr>
          <t>Automatically populated based on issuer.</t>
        </r>
      </text>
    </comment>
    <comment ref="I1" authorId="0" shapeId="0" xr:uid="{00000000-0006-0000-0900-000002000000}">
      <text>
        <r>
          <rPr>
            <b/>
            <sz val="8"/>
            <color indexed="81"/>
            <rFont val="Tahoma"/>
            <family val="2"/>
          </rPr>
          <t xml:space="preserve">Instructions:
</t>
        </r>
        <r>
          <rPr>
            <sz val="8"/>
            <color indexed="81"/>
            <rFont val="Tahoma"/>
            <family val="2"/>
          </rPr>
          <t>Automatically populated based on the  Market maker.</t>
        </r>
      </text>
    </comment>
    <comment ref="F7" authorId="1" shapeId="0" xr:uid="{B866BE84-6FD5-4A23-A152-DC58EDB233BB}">
      <text>
        <r>
          <rPr>
            <sz val="9"/>
            <color indexed="81"/>
            <rFont val="Tahoma"/>
            <family val="2"/>
          </rPr>
          <t>CFI code provided by CSD. Please note that CFI for ETN/ETC should according to ESMA requirements commence with "EY"</t>
        </r>
        <r>
          <rPr>
            <b/>
            <sz val="9"/>
            <color indexed="81"/>
            <rFont val="Tahoma"/>
            <family val="2"/>
          </rPr>
          <t>.</t>
        </r>
        <r>
          <rPr>
            <sz val="9"/>
            <color indexed="81"/>
            <rFont val="Tahoma"/>
            <family val="2"/>
          </rPr>
          <t xml:space="preserve">
</t>
        </r>
      </text>
    </comment>
    <comment ref="W7" authorId="2" shapeId="0" xr:uid="{00000000-0006-0000-0900-000003000000}">
      <text>
        <r>
          <rPr>
            <b/>
            <sz val="9"/>
            <color indexed="81"/>
            <rFont val="Tahoma"/>
            <family val="2"/>
          </rPr>
          <t>Instructions: 200 characters.</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Asta Jepsen</author>
    <author>Riku Oksala</author>
    <author>Mikko Aaltola</author>
  </authors>
  <commentList>
    <comment ref="C1" authorId="0" shapeId="0" xr:uid="{00000000-0006-0000-0A00-000001000000}">
      <text>
        <r>
          <rPr>
            <sz val="11"/>
            <color theme="1"/>
            <rFont val="Calibri"/>
            <family val="2"/>
            <scheme val="minor"/>
          </rPr>
          <t>Foreningens fulde navn.</t>
        </r>
      </text>
    </comment>
    <comment ref="E1" authorId="1" shapeId="0" xr:uid="{00000000-0006-0000-0A00-000002000000}">
      <text>
        <r>
          <rPr>
            <b/>
            <sz val="9"/>
            <color indexed="81"/>
            <rFont val="Tahoma"/>
            <family val="2"/>
          </rPr>
          <t>Indsæt 1. handelsdag
Pls. insert first day of trading</t>
        </r>
        <r>
          <rPr>
            <sz val="9"/>
            <color indexed="81"/>
            <rFont val="Tahoma"/>
            <family val="2"/>
          </rPr>
          <t xml:space="preserve">
</t>
        </r>
      </text>
    </comment>
    <comment ref="G1" authorId="1" shapeId="0" xr:uid="{00000000-0006-0000-0A00-000003000000}">
      <text>
        <r>
          <rPr>
            <b/>
            <sz val="9"/>
            <color indexed="81"/>
            <rFont val="Tahoma"/>
            <family val="2"/>
          </rPr>
          <t xml:space="preserve">Indtast foreningens /selskabets 
LEI-kode
Insert the fund's / company's LEI Code
</t>
        </r>
        <r>
          <rPr>
            <sz val="9"/>
            <color indexed="81"/>
            <rFont val="Tahoma"/>
            <family val="2"/>
          </rPr>
          <t xml:space="preserve">
</t>
        </r>
      </text>
    </comment>
    <comment ref="H1" authorId="1" shapeId="0" xr:uid="{00000000-0006-0000-0A00-000004000000}">
      <text>
        <r>
          <rPr>
            <b/>
            <sz val="9"/>
            <color indexed="81"/>
            <rFont val="Tahoma"/>
            <family val="2"/>
          </rPr>
          <t>Navn på foreningen / selskabet
Name of the fund / the company</t>
        </r>
        <r>
          <rPr>
            <sz val="9"/>
            <color indexed="81"/>
            <rFont val="Tahoma"/>
            <family val="2"/>
          </rPr>
          <t xml:space="preserve">
</t>
        </r>
      </text>
    </comment>
    <comment ref="I1" authorId="1" shapeId="0" xr:uid="{00000000-0006-0000-0A00-000005000000}">
      <text>
        <r>
          <rPr>
            <b/>
            <sz val="9"/>
            <color indexed="81"/>
            <rFont val="Tahoma"/>
            <family val="2"/>
          </rPr>
          <t>Indtast CVR NR på selve foreningen
Insert company register number on the fund itself</t>
        </r>
        <r>
          <rPr>
            <sz val="9"/>
            <color indexed="81"/>
            <rFont val="Tahoma"/>
            <family val="2"/>
          </rPr>
          <t xml:space="preserve">
</t>
        </r>
      </text>
    </comment>
    <comment ref="A6" authorId="1" shapeId="0" xr:uid="{00000000-0006-0000-0A00-000006000000}">
      <text>
        <r>
          <rPr>
            <b/>
            <sz val="9"/>
            <color indexed="81"/>
            <rFont val="Tahoma"/>
            <family val="2"/>
          </rPr>
          <t>Instructions:
(including name of fund and subfund and ex. "Investeringsforeningen" (e.g. xxxinvest Globale Aktier)</t>
        </r>
        <r>
          <rPr>
            <sz val="9"/>
            <color indexed="81"/>
            <rFont val="Tahoma"/>
            <family val="2"/>
          </rPr>
          <t xml:space="preserve">
</t>
        </r>
      </text>
    </comment>
    <comment ref="B6" authorId="0" shapeId="0" xr:uid="{00000000-0006-0000-0A00-000007000000}">
      <text>
        <r>
          <rPr>
            <b/>
            <sz val="8"/>
            <color indexed="81"/>
            <rFont val="Tahoma"/>
            <family val="2"/>
          </rPr>
          <t>Nasdaq vil informere om dette
Indtast afdelingens navn - dog max. 30 karakterer
"Investeringsforeningen" skal ikke medtages.
Dvs. XXXX Invest Globale Aktier
Insert the name of the sub-fund - max 30 characters
"Investeringsforeningen" is not to be included.
I.e. XXXX Invest Glolale Aktier</t>
        </r>
      </text>
    </comment>
    <comment ref="C6" authorId="1" shapeId="0" xr:uid="{00000000-0006-0000-0A00-000008000000}">
      <text>
        <r>
          <rPr>
            <b/>
            <sz val="9"/>
            <color indexed="81"/>
            <rFont val="Tahoma"/>
            <family val="2"/>
          </rPr>
          <t xml:space="preserve">Nasdaq vil informere om dette
1+2 identificerer foreningen
3 identificerer foreningens/udstederens type
(I=alm. inv.forening, K=kapitalforening på inv.foreningsmarkedet, V=værdipapirfond og A=AIF på AIF-markedet) og 
4+5+6 identificerer afdelingen.
Max 6 characters
1-2 identify the fund
3 identifies the fund / type of issuer
(I=UCITS
K=capital associations on the UCITS market
V=securities funds
A=AIF on the market for Alternative Investment Funds)
</t>
        </r>
        <r>
          <rPr>
            <sz val="9"/>
            <color indexed="81"/>
            <rFont val="Tahoma"/>
            <family val="2"/>
          </rPr>
          <t xml:space="preserve">
</t>
        </r>
      </text>
    </comment>
    <comment ref="D6" authorId="1" shapeId="0" xr:uid="{00000000-0006-0000-0A00-000009000000}">
      <text>
        <r>
          <rPr>
            <b/>
            <sz val="9"/>
            <color indexed="81"/>
            <rFont val="Tahoma"/>
            <family val="2"/>
          </rPr>
          <t xml:space="preserve">Nasdaq vil informere om dette
Indtast afdelingens navn - dog max. 40 karakterer
Svarer til Instrument name, men med mulighed for 40 karakterer.
"Investeringsforeningen" skal ikke medtages.
Dvs. XXXX Invest Globale Aktier
Insert the name of the sub-fund - max 40 characters
Equal to Instrument name, but with the possibility of 40 characters
"Investeringsforeningen" is not to be included.
I.e. Dvs. XXXX Invest Globale Aktier </t>
        </r>
      </text>
    </comment>
    <comment ref="E6" authorId="1" shapeId="0" xr:uid="{00000000-0006-0000-0A00-00000A000000}">
      <text>
        <r>
          <rPr>
            <b/>
            <sz val="9"/>
            <color indexed="81"/>
            <rFont val="Tahoma"/>
            <family val="2"/>
          </rPr>
          <t>Nasdaq vil informere om dette
Max 16 karakter
1+2+3 svarer til informationen i kolonne C (Symbol)
De øvrige 13 karakterer, som skal identificere afdelingen, kan i enkelte tilfælde anvendes, men korte shortnames skal tilstræbes. 
Som udgangspunkt skal det valgte symbol i kolonne L bruges.
1+2+3 to be equal with information in column C (Symbol)
The other 13 characters which are ment to identify the sub-fund, can be used in certain cases, but pls have short shortnames in mind.</t>
        </r>
      </text>
    </comment>
    <comment ref="F6" authorId="0" shapeId="0" xr:uid="{00000000-0006-0000-0A00-00000B000000}">
      <text>
        <r>
          <rPr>
            <b/>
            <sz val="8"/>
            <color indexed="81"/>
            <rFont val="Tahoma"/>
            <family val="2"/>
          </rPr>
          <t>12 tegn
12 characters</t>
        </r>
      </text>
    </comment>
    <comment ref="G6" authorId="0" shapeId="0" xr:uid="{00000000-0006-0000-0A00-00000C000000}">
      <text>
        <r>
          <rPr>
            <b/>
            <sz val="8"/>
            <color indexed="81"/>
            <rFont val="Tahoma"/>
            <family val="2"/>
          </rPr>
          <t>Kode som tildeles i VP Securities ved oprettelse. Svarer til VP's ISO-kortnavn
Code assigned to in VP Securities when creating.  Equeal to the ISO short name in VP</t>
        </r>
        <r>
          <rPr>
            <sz val="8"/>
            <color indexed="81"/>
            <rFont val="Tahoma"/>
            <family val="2"/>
          </rPr>
          <t xml:space="preserve">
</t>
        </r>
      </text>
    </comment>
    <comment ref="H6" authorId="0" shapeId="0" xr:uid="{00000000-0006-0000-0A00-00000D000000}">
      <text>
        <r>
          <rPr>
            <b/>
            <sz val="8"/>
            <color indexed="81"/>
            <rFont val="Tahoma"/>
            <family val="2"/>
          </rPr>
          <t>Kode som tildeles i VP Securities ved oprettelse
Code assigned to in VP Securities when creating</t>
        </r>
        <r>
          <rPr>
            <sz val="8"/>
            <color indexed="81"/>
            <rFont val="Tahoma"/>
            <family val="2"/>
          </rPr>
          <t xml:space="preserve">
</t>
        </r>
      </text>
    </comment>
    <comment ref="I6" authorId="1" shapeId="0" xr:uid="{00000000-0006-0000-0A00-00000E000000}">
      <text>
        <r>
          <rPr>
            <b/>
            <sz val="9"/>
            <color indexed="81"/>
            <rFont val="Tahoma"/>
            <family val="2"/>
          </rPr>
          <t>Udstedelsesvaluta
Issuing currency</t>
        </r>
      </text>
    </comment>
    <comment ref="J6" authorId="1" shapeId="0" xr:uid="{00000000-0006-0000-0A00-00000F000000}">
      <text>
        <r>
          <rPr>
            <b/>
            <sz val="9"/>
            <color indexed="81"/>
            <rFont val="Tahoma"/>
            <family val="2"/>
          </rPr>
          <t xml:space="preserve">Handelsvaluta
</t>
        </r>
        <r>
          <rPr>
            <sz val="9"/>
            <color indexed="81"/>
            <rFont val="Tahoma"/>
            <family val="2"/>
          </rPr>
          <t xml:space="preserve">
</t>
        </r>
        <r>
          <rPr>
            <b/>
            <sz val="9"/>
            <color indexed="81"/>
            <rFont val="Tahoma"/>
            <family val="2"/>
          </rPr>
          <t>Trading currency</t>
        </r>
      </text>
    </comment>
    <comment ref="K6" authorId="1" shapeId="0" xr:uid="{00000000-0006-0000-0A00-000010000000}">
      <text>
        <r>
          <rPr>
            <b/>
            <sz val="9"/>
            <color indexed="81"/>
            <rFont val="Tahoma"/>
            <family val="2"/>
          </rPr>
          <t>Indtast stykstørrelse på andelsbevis / 
aktie
Insert face value/denomination of the share class / share</t>
        </r>
        <r>
          <rPr>
            <sz val="9"/>
            <color indexed="81"/>
            <rFont val="Tahoma"/>
            <family val="2"/>
          </rPr>
          <t xml:space="preserve">
</t>
        </r>
      </text>
    </comment>
    <comment ref="L6" authorId="1" shapeId="0" xr:uid="{00000000-0006-0000-0A00-000011000000}">
      <text>
        <r>
          <rPr>
            <b/>
            <sz val="9"/>
            <color indexed="81"/>
            <rFont val="Tahoma"/>
            <family val="2"/>
          </rPr>
          <t>Indtast hjemland
Insert home country</t>
        </r>
      </text>
    </comment>
    <comment ref="M6" authorId="0" shapeId="0" xr:uid="{00000000-0006-0000-0A00-000012000000}">
      <text>
        <r>
          <rPr>
            <b/>
            <sz val="8"/>
            <color indexed="81"/>
            <rFont val="Tahoma"/>
            <family val="2"/>
          </rPr>
          <t>Indtast første handelsdag
Insert first day of trading</t>
        </r>
        <r>
          <rPr>
            <sz val="8"/>
            <color indexed="81"/>
            <rFont val="Tahoma"/>
            <family val="2"/>
          </rPr>
          <t xml:space="preserve">
</t>
        </r>
      </text>
    </comment>
    <comment ref="N6" authorId="0" shapeId="0" xr:uid="{00000000-0006-0000-0A00-000013000000}">
      <text>
        <r>
          <rPr>
            <b/>
            <sz val="8"/>
            <color indexed="81"/>
            <rFont val="Tahoma"/>
            <family val="2"/>
          </rPr>
          <t>Skal ikke ændres
Pls. do not change</t>
        </r>
      </text>
    </comment>
    <comment ref="O6" authorId="1" shapeId="0" xr:uid="{00000000-0006-0000-0A00-000014000000}">
      <text>
        <r>
          <rPr>
            <b/>
            <sz val="9"/>
            <color indexed="81"/>
            <rFont val="Tahoma"/>
            <family val="2"/>
          </rPr>
          <t>Indtast LEI-kode for afdelingen
Insert LEI code of the sub-fund</t>
        </r>
      </text>
    </comment>
    <comment ref="P6" authorId="1" shapeId="0" xr:uid="{00000000-0006-0000-0A00-000015000000}">
      <text>
        <r>
          <rPr>
            <b/>
            <sz val="9"/>
            <color indexed="81"/>
            <rFont val="Tahoma"/>
            <family val="2"/>
          </rPr>
          <t xml:space="preserve">Indtast antal udstedte andele
Insert number of units
</t>
        </r>
        <r>
          <rPr>
            <sz val="9"/>
            <color indexed="81"/>
            <rFont val="Tahoma"/>
            <family val="2"/>
          </rPr>
          <t xml:space="preserve">
</t>
        </r>
      </text>
    </comment>
    <comment ref="Q6" authorId="0" shapeId="0" xr:uid="{00000000-0006-0000-0A00-000016000000}">
      <text>
        <r>
          <rPr>
            <b/>
            <sz val="8"/>
            <color indexed="81"/>
            <rFont val="Tahoma"/>
            <family val="2"/>
          </rPr>
          <t>Indtast maket maker på afdelingen / selskabet
Insert name of market maker of the sub-fund / shares</t>
        </r>
        <r>
          <rPr>
            <sz val="8"/>
            <color indexed="81"/>
            <rFont val="Tahoma"/>
            <family val="2"/>
          </rPr>
          <t xml:space="preserve">
</t>
        </r>
      </text>
    </comment>
    <comment ref="T6" authorId="2" shapeId="0" xr:uid="{00000000-0006-0000-0A00-000017000000}">
      <text>
        <r>
          <rPr>
            <b/>
            <sz val="9"/>
            <color indexed="81"/>
            <rFont val="Tahoma"/>
            <family val="2"/>
          </rPr>
          <t>Insert the MPID of the Market Maker, if the instrument shall use the MMF order functionality. 
Leave empty if the instrument shall not use the MMF functionality.</t>
        </r>
      </text>
    </comment>
    <comment ref="U6" authorId="1" shapeId="0" xr:uid="{00000000-0006-0000-0A00-000018000000}">
      <text>
        <r>
          <rPr>
            <b/>
            <sz val="9"/>
            <color indexed="81"/>
            <rFont val="Tahoma"/>
            <family val="2"/>
          </rPr>
          <t xml:space="preserve">Oplys om afdelingen er aktivt forvaltet
Vælg Yes eller No
Inform whether the fund is actively managed
Choose Yes or No
</t>
        </r>
        <r>
          <rPr>
            <sz val="9"/>
            <color indexed="81"/>
            <rFont val="Tahoma"/>
            <family val="2"/>
          </rPr>
          <t xml:space="preserve">
</t>
        </r>
      </text>
    </comment>
  </commentList>
</comments>
</file>

<file path=xl/sharedStrings.xml><?xml version="1.0" encoding="utf-8"?>
<sst xmlns="http://schemas.openxmlformats.org/spreadsheetml/2006/main" count="12758" uniqueCount="7780">
  <si>
    <t>Instrument Type</t>
  </si>
  <si>
    <t>Exchange</t>
  </si>
  <si>
    <t>Issuer</t>
  </si>
  <si>
    <t>Round Lot</t>
  </si>
  <si>
    <t>Settlement Type</t>
  </si>
  <si>
    <t>Excercise type</t>
  </si>
  <si>
    <t>Listing Date</t>
  </si>
  <si>
    <t>Trading Currency</t>
  </si>
  <si>
    <t>Market Maker</t>
  </si>
  <si>
    <t>Short Name</t>
  </si>
  <si>
    <t xml:space="preserve">Long Name </t>
  </si>
  <si>
    <t>ISIN code</t>
  </si>
  <si>
    <t>Call / Put</t>
  </si>
  <si>
    <t>Instruments Per Underlying</t>
  </si>
  <si>
    <t>Instrument Currency</t>
  </si>
  <si>
    <t>Strike Price/Max Level</t>
  </si>
  <si>
    <t>Knock-out level</t>
  </si>
  <si>
    <t>Number of Issued Instruments</t>
  </si>
  <si>
    <t>XHEL</t>
  </si>
  <si>
    <t>XCSE</t>
  </si>
  <si>
    <t>NDS</t>
  </si>
  <si>
    <t>SHB</t>
  </si>
  <si>
    <t>RBN</t>
  </si>
  <si>
    <t>CZB</t>
  </si>
  <si>
    <t>SGA</t>
  </si>
  <si>
    <t>SWED</t>
  </si>
  <si>
    <t>UBS</t>
  </si>
  <si>
    <t>CARI</t>
  </si>
  <si>
    <t>DANSKE</t>
  </si>
  <si>
    <t>CASH</t>
  </si>
  <si>
    <t>DEL</t>
  </si>
  <si>
    <t>EURO</t>
  </si>
  <si>
    <t>AM</t>
  </si>
  <si>
    <t>EUR</t>
  </si>
  <si>
    <t>SEK</t>
  </si>
  <si>
    <t>DKK</t>
  </si>
  <si>
    <t>CALL</t>
  </si>
  <si>
    <t>PUT</t>
  </si>
  <si>
    <t>NOK</t>
  </si>
  <si>
    <t>USD</t>
  </si>
  <si>
    <t>NRD</t>
  </si>
  <si>
    <t>CBK</t>
  </si>
  <si>
    <t>SGP</t>
  </si>
  <si>
    <t>SWB</t>
  </si>
  <si>
    <t>CAR</t>
  </si>
  <si>
    <t>DDB</t>
  </si>
  <si>
    <t>ABB Ltd</t>
  </si>
  <si>
    <t>CH0012221716</t>
  </si>
  <si>
    <t>Alfa Laval AB</t>
  </si>
  <si>
    <t>SE0000695876</t>
  </si>
  <si>
    <t>Alliance Oil Company Ltd. SDB</t>
  </si>
  <si>
    <t>SE0000739286</t>
  </si>
  <si>
    <t>AME</t>
  </si>
  <si>
    <t>ASSA ABLOY AB ser. B</t>
  </si>
  <si>
    <t>AstraZeneca PLC</t>
  </si>
  <si>
    <t>GB0009895292</t>
  </si>
  <si>
    <t>Atlas Copco AB  ser. A</t>
  </si>
  <si>
    <t>Autoliv Inc. SDB</t>
  </si>
  <si>
    <t>BE Group AB</t>
  </si>
  <si>
    <t>SE0001852211</t>
  </si>
  <si>
    <t>Betsson AB ser. B</t>
  </si>
  <si>
    <t>Björn Borg AB</t>
  </si>
  <si>
    <t>Boliden AB</t>
  </si>
  <si>
    <t>Clas Ohlson AB ser. B</t>
  </si>
  <si>
    <t>SE0000584948</t>
  </si>
  <si>
    <t>DE0008469008</t>
  </si>
  <si>
    <t>Dow Jones Industrial Average</t>
  </si>
  <si>
    <t>Electrolux AB ser. B</t>
  </si>
  <si>
    <t>Elekta AB ser. B</t>
  </si>
  <si>
    <t>SE0000163628</t>
  </si>
  <si>
    <t>Elisa Oyj</t>
  </si>
  <si>
    <t>FI0009007884</t>
  </si>
  <si>
    <t>Eniro AB</t>
  </si>
  <si>
    <t>Ericsson, Telefonab. LM ser.B</t>
  </si>
  <si>
    <t>SE0000108656</t>
  </si>
  <si>
    <t>Fortum Oyj</t>
  </si>
  <si>
    <t>FI0009007132</t>
  </si>
  <si>
    <t>Fred. Olsen Energy ASA</t>
  </si>
  <si>
    <t>NO0003089005</t>
  </si>
  <si>
    <t>Getinge AB</t>
  </si>
  <si>
    <t>SE0000202624</t>
  </si>
  <si>
    <t>Gold</t>
  </si>
  <si>
    <t>Hennes &amp; Mauritz AB ser. B</t>
  </si>
  <si>
    <t>SE0000106270</t>
  </si>
  <si>
    <t>Hexagon AB ser. B</t>
  </si>
  <si>
    <t>Holmen AB ser. B</t>
  </si>
  <si>
    <t>Husqvarna AB ser. B</t>
  </si>
  <si>
    <t>SE0001662230</t>
  </si>
  <si>
    <t>Intrum Justitia AB</t>
  </si>
  <si>
    <t>SE0000936478</t>
  </si>
  <si>
    <t>Investor AB ser. B</t>
  </si>
  <si>
    <t>JM AB</t>
  </si>
  <si>
    <t>SE0000806994</t>
  </si>
  <si>
    <t>Kone Oyj</t>
  </si>
  <si>
    <t>FI0009013403</t>
  </si>
  <si>
    <t>Konecranes Oyj</t>
  </si>
  <si>
    <t>FI0009005870</t>
  </si>
  <si>
    <t>LUK</t>
  </si>
  <si>
    <t>Lundin Petroleum</t>
  </si>
  <si>
    <t>SE0000825820</t>
  </si>
  <si>
    <t>Millicom Int. Cellular SA</t>
  </si>
  <si>
    <t>SE0001174970</t>
  </si>
  <si>
    <t>Modern Times Group AB ser. B</t>
  </si>
  <si>
    <t>FI0009000665</t>
  </si>
  <si>
    <t>NCC AB Ser. B</t>
  </si>
  <si>
    <t>SE0000117970</t>
  </si>
  <si>
    <t>NeoNet AB</t>
  </si>
  <si>
    <t>SE0000706913</t>
  </si>
  <si>
    <t>NES</t>
  </si>
  <si>
    <t>FI0009013296</t>
  </si>
  <si>
    <t>New Wave AB ser. B</t>
  </si>
  <si>
    <t>Nokia Oyj</t>
  </si>
  <si>
    <t>FI0009000681</t>
  </si>
  <si>
    <t>NRE</t>
  </si>
  <si>
    <t>FI0009005318</t>
  </si>
  <si>
    <t>NDA</t>
  </si>
  <si>
    <t>FI0008900212</t>
  </si>
  <si>
    <t>SE0000337842</t>
  </si>
  <si>
    <t>OMXS30 Balance 20 Percent</t>
  </si>
  <si>
    <t>SE0002768366</t>
  </si>
  <si>
    <t>Orkla</t>
  </si>
  <si>
    <t>NO0003733800</t>
  </si>
  <si>
    <t>Outokumpu Oyj</t>
  </si>
  <si>
    <t>OUT</t>
  </si>
  <si>
    <t>FI0009002422</t>
  </si>
  <si>
    <t>Outotec Oyj</t>
  </si>
  <si>
    <t>FI0009014575</t>
  </si>
  <si>
    <t>PA Resources AB</t>
  </si>
  <si>
    <t>Peab AB ser. B</t>
  </si>
  <si>
    <t>SE0000106205</t>
  </si>
  <si>
    <t>Pohjola Oyj</t>
  </si>
  <si>
    <t>POH</t>
  </si>
  <si>
    <t>NO0010112675</t>
  </si>
  <si>
    <t>RNB Retail and Brands AB</t>
  </si>
  <si>
    <t>Sampo Oyj</t>
  </si>
  <si>
    <t>Sandvik AB</t>
  </si>
  <si>
    <t>SE0000667891</t>
  </si>
  <si>
    <t>SAS AB</t>
  </si>
  <si>
    <t>SeaDrill</t>
  </si>
  <si>
    <t>BMG7945E1057</t>
  </si>
  <si>
    <t>Securitas AB ser. B</t>
  </si>
  <si>
    <t>SE0000163594</t>
  </si>
  <si>
    <t>Securitas Systems AB ser. B</t>
  </si>
  <si>
    <t>SE0001785197</t>
  </si>
  <si>
    <t>Silver</t>
  </si>
  <si>
    <t>Skand. Enskilda Banken AB A</t>
  </si>
  <si>
    <t>SEB</t>
  </si>
  <si>
    <t>SE0000148884</t>
  </si>
  <si>
    <t>Skanska AB ser. B</t>
  </si>
  <si>
    <t>SE0000113250</t>
  </si>
  <si>
    <t>SKF AB ser. B</t>
  </si>
  <si>
    <t>SKF</t>
  </si>
  <si>
    <t>SE0000108227</t>
  </si>
  <si>
    <t>SSAB Svenskt Stål AB ser. A</t>
  </si>
  <si>
    <t>SE0000171100</t>
  </si>
  <si>
    <t>StatoilHydro</t>
  </si>
  <si>
    <t>NO0010096985</t>
  </si>
  <si>
    <t>Stora Enso Oyj</t>
  </si>
  <si>
    <t>FI0009005961</t>
  </si>
  <si>
    <t>Sv. Handelsbanken AB ser. A</t>
  </si>
  <si>
    <t>Svenska Cellulosa AB ser. B</t>
  </si>
  <si>
    <t>SE0000112724</t>
  </si>
  <si>
    <t>Swedbank AB</t>
  </si>
  <si>
    <t>SE0000242455</t>
  </si>
  <si>
    <t>Swedish Match AB ser. B</t>
  </si>
  <si>
    <t>Tele2 AB ser. B</t>
  </si>
  <si>
    <t>Telenor</t>
  </si>
  <si>
    <t>NO0010063308</t>
  </si>
  <si>
    <t>SE0000667925</t>
  </si>
  <si>
    <t>Tieto Oyj</t>
  </si>
  <si>
    <t>FI0009000277</t>
  </si>
  <si>
    <t>Trelleborg AB ser. B</t>
  </si>
  <si>
    <t>SE0000114837</t>
  </si>
  <si>
    <t>Tricorona AB</t>
  </si>
  <si>
    <t>SE0001493693</t>
  </si>
  <si>
    <t>UPM-Kymmene Oyj</t>
  </si>
  <si>
    <t>FI0009005987</t>
  </si>
  <si>
    <t>Volvo, AB ser. B</t>
  </si>
  <si>
    <t>SE0000115446</t>
  </si>
  <si>
    <t>Wärtsilä Oyj</t>
  </si>
  <si>
    <t>FI0009003727</t>
  </si>
  <si>
    <t>Yahoo! Inc.</t>
  </si>
  <si>
    <t>Yara International ASA</t>
  </si>
  <si>
    <t>NO0010208051</t>
  </si>
  <si>
    <t>YIT Oyj</t>
  </si>
  <si>
    <t>FI0009800643</t>
  </si>
  <si>
    <t>ISIN Code for Underlying Instrument</t>
  </si>
  <si>
    <t>Underlying Instrument Name</t>
  </si>
  <si>
    <t>Basket Share</t>
  </si>
  <si>
    <t>CSB</t>
  </si>
  <si>
    <t>CSIO</t>
  </si>
  <si>
    <t>EU0009658145</t>
  </si>
  <si>
    <t>US2605661048</t>
  </si>
  <si>
    <t>FI0009007611</t>
  </si>
  <si>
    <t xml:space="preserve">Stora Enso Oyj ser. R      </t>
  </si>
  <si>
    <t>ENS</t>
  </si>
  <si>
    <t>Name (max 30 char)</t>
  </si>
  <si>
    <t>Long Name (max 40 char)</t>
  </si>
  <si>
    <t>Symbol (Trading Code max 16 char)</t>
  </si>
  <si>
    <t>ISIN</t>
  </si>
  <si>
    <t>JPY</t>
  </si>
  <si>
    <t>XACT</t>
  </si>
  <si>
    <t>SICAV</t>
  </si>
  <si>
    <t>HQFO</t>
  </si>
  <si>
    <t>HAFO</t>
  </si>
  <si>
    <t>DNBNOR</t>
  </si>
  <si>
    <t>DBX</t>
  </si>
  <si>
    <t>SE0003271329</t>
  </si>
  <si>
    <t>CSLB</t>
  </si>
  <si>
    <t>SPOTR</t>
  </si>
  <si>
    <t>RBS</t>
  </si>
  <si>
    <t>DJ STOXX 600 Technology</t>
  </si>
  <si>
    <t>EU0009658921</t>
  </si>
  <si>
    <t>Segment</t>
  </si>
  <si>
    <t>Trading Lot</t>
  </si>
  <si>
    <t>Listing date</t>
  </si>
  <si>
    <t>Maximum 100 rows per listing</t>
  </si>
  <si>
    <t>Short name</t>
  </si>
  <si>
    <t>Loan number</t>
  </si>
  <si>
    <t>Full name</t>
  </si>
  <si>
    <t>Issue Price in %</t>
  </si>
  <si>
    <t>Issue date</t>
  </si>
  <si>
    <t>MTN</t>
  </si>
  <si>
    <t>Stand alone</t>
  </si>
  <si>
    <t>HEL Corporate Bonds</t>
  </si>
  <si>
    <t>HEL Retail Structured Products</t>
  </si>
  <si>
    <t>STO Tailor Made Products</t>
  </si>
  <si>
    <t>STO Structured Products</t>
  </si>
  <si>
    <t>Carlsberg A/S</t>
  </si>
  <si>
    <t>DK0010181759</t>
  </si>
  <si>
    <t>DSV A/S</t>
  </si>
  <si>
    <t>DK0060079531</t>
  </si>
  <si>
    <t>FL Smith &amp; Co A/S</t>
  </si>
  <si>
    <t>DK0010234467</t>
  </si>
  <si>
    <t>Novo Nordisk A/S</t>
  </si>
  <si>
    <t>Pandora A/S</t>
  </si>
  <si>
    <t>DK0060252690</t>
  </si>
  <si>
    <t>EPB</t>
  </si>
  <si>
    <t>KUR</t>
  </si>
  <si>
    <t>ALB</t>
  </si>
  <si>
    <t>BNPP</t>
  </si>
  <si>
    <t>MSIBV</t>
  </si>
  <si>
    <t>SEKO</t>
  </si>
  <si>
    <t>UBSJ</t>
  </si>
  <si>
    <t>Trading code</t>
  </si>
  <si>
    <t>AVA</t>
  </si>
  <si>
    <t>DNM</t>
  </si>
  <si>
    <t>GTM</t>
  </si>
  <si>
    <t>OHM</t>
  </si>
  <si>
    <t>RBG</t>
  </si>
  <si>
    <t>RBSNV</t>
  </si>
  <si>
    <t>ING</t>
  </si>
  <si>
    <t>BRX</t>
  </si>
  <si>
    <t>BARBA</t>
  </si>
  <si>
    <t>BARC</t>
  </si>
  <si>
    <t>Registration date:</t>
  </si>
  <si>
    <r>
      <t xml:space="preserve">Please see the worksheet </t>
    </r>
    <r>
      <rPr>
        <b/>
        <sz val="11"/>
        <color indexed="8"/>
        <rFont val="Calibri"/>
        <family val="2"/>
      </rPr>
      <t>Instructions</t>
    </r>
    <r>
      <rPr>
        <sz val="11"/>
        <color theme="1"/>
        <rFont val="Calibri"/>
        <family val="2"/>
        <scheme val="minor"/>
      </rPr>
      <t xml:space="preserve"> for instructions and examples on how to fill in the template.</t>
    </r>
  </si>
  <si>
    <t>Market:</t>
  </si>
  <si>
    <t>Lead manager</t>
  </si>
  <si>
    <t>Round lot</t>
  </si>
  <si>
    <t>FRN or Fixed rate</t>
  </si>
  <si>
    <t>Reference rate for FRN</t>
  </si>
  <si>
    <t>Interest rate or Margin</t>
  </si>
  <si>
    <t>Program or Stand alone</t>
  </si>
  <si>
    <t>Coupons per year</t>
  </si>
  <si>
    <t>First ordinary coupon</t>
  </si>
  <si>
    <t>Last ordinary coupon</t>
  </si>
  <si>
    <t>Day count method</t>
  </si>
  <si>
    <t>Amount issued</t>
  </si>
  <si>
    <t>Interest from date</t>
  </si>
  <si>
    <t>Reimbursement date</t>
  </si>
  <si>
    <t>Last trading date</t>
  </si>
  <si>
    <t>(SEK)</t>
  </si>
  <si>
    <t>(%)</t>
  </si>
  <si>
    <t>Market</t>
  </si>
  <si>
    <t>ReferenceRate</t>
  </si>
  <si>
    <t>Program</t>
  </si>
  <si>
    <t>DayCountMethod</t>
  </si>
  <si>
    <t>STO Corporate Bonds</t>
  </si>
  <si>
    <t>FRN</t>
  </si>
  <si>
    <t>STIBOR 3M</t>
  </si>
  <si>
    <t>30E/360</t>
  </si>
  <si>
    <t>No</t>
  </si>
  <si>
    <t>STO Mortgage Bonds</t>
  </si>
  <si>
    <t>Fixed Rate</t>
  </si>
  <si>
    <t>STO Municipalities</t>
  </si>
  <si>
    <t>Benchmark Program</t>
  </si>
  <si>
    <t>ACT/360</t>
  </si>
  <si>
    <t>STO Retail Bonds</t>
  </si>
  <si>
    <t>Benchmark Stand alone</t>
  </si>
  <si>
    <t>STO Retail Corporate Bonds</t>
  </si>
  <si>
    <t>Vasakronan</t>
  </si>
  <si>
    <t>VASA 397 O2</t>
  </si>
  <si>
    <t>SE0003490804</t>
  </si>
  <si>
    <t>Svenska Handelsbanken</t>
  </si>
  <si>
    <t>Öresundsbro Konsortiet</t>
  </si>
  <si>
    <t>OREO 123 O2</t>
  </si>
  <si>
    <t>SE0003495597</t>
  </si>
  <si>
    <t>Volvofinans Bank</t>
  </si>
  <si>
    <t>VOFO 307 O2</t>
  </si>
  <si>
    <t>SE0003520956</t>
  </si>
  <si>
    <t>Instructions</t>
  </si>
  <si>
    <t>-</t>
  </si>
  <si>
    <t>Description of the instrument. Max 32 characters. Will be set to Issuer if left blank.</t>
  </si>
  <si>
    <t>Max 32 characters. Usually issuer ID/code  plus loan number. For corporate bonds O2 is added.</t>
  </si>
  <si>
    <t>In per cent. Example: 3.5 % should be filled in as 3.5 rather than 0.035.</t>
  </si>
  <si>
    <t xml:space="preserve">Type of prospectus - program (MTN or similar) or stand alone. </t>
  </si>
  <si>
    <t>First interest payment date.</t>
  </si>
  <si>
    <t>Often equal to the reimbursement date.</t>
  </si>
  <si>
    <t>Usually equals to Issue date. Will be set to Issue date if left blank.</t>
  </si>
  <si>
    <t>Must be at least 8 (7 for FRN) days prior Reimbursement date if the instruments are traded electronically. Will be set to Reimbursement date if left blank.</t>
  </si>
  <si>
    <t>To be filled out by the Exchange.</t>
  </si>
  <si>
    <t>Optional field?</t>
  </si>
  <si>
    <t>Optional</t>
  </si>
  <si>
    <t>Mandatory if FRN</t>
  </si>
  <si>
    <t>Mandatory unless zero coupon instrument</t>
  </si>
  <si>
    <t>Mandatory if other than Issue date</t>
  </si>
  <si>
    <t>Mandatory if electronically traded</t>
  </si>
  <si>
    <t>Common short name codes for corporate bonds</t>
  </si>
  <si>
    <t>VASA</t>
  </si>
  <si>
    <t>VOFO</t>
  </si>
  <si>
    <t>Landshypotek</t>
  </si>
  <si>
    <t>etc</t>
  </si>
  <si>
    <t>HEL Government Bonds</t>
  </si>
  <si>
    <t>Information about bond loans to be listed at NASDAQ OMX Stockholm / Helsinki</t>
  </si>
  <si>
    <t>Riku: Issuer-field is mandatory.</t>
  </si>
  <si>
    <t>Riku: Should be mandatory to set some full name.</t>
  </si>
  <si>
    <t>Riku: In Finland provided by Euroclear Finland.</t>
  </si>
  <si>
    <t>Riku: Suggestion: Floating Rate / Fixed Rate</t>
  </si>
  <si>
    <t>Riku: In Finland at least 4 days prior to Reimbursement date</t>
  </si>
  <si>
    <t>Floating or Fixed rate</t>
  </si>
  <si>
    <t>Instrument currency</t>
  </si>
  <si>
    <t>Version</t>
  </si>
  <si>
    <t>BondIssuer</t>
  </si>
  <si>
    <t>BondIssuingAgents</t>
  </si>
  <si>
    <t>BondMTNStandAlone</t>
  </si>
  <si>
    <t>ExcersizeTypes</t>
  </si>
  <si>
    <t>CallPut</t>
  </si>
  <si>
    <t>Market_Maker</t>
  </si>
  <si>
    <t>InstrumentCurrencies</t>
  </si>
  <si>
    <t>InstrumentSubType</t>
  </si>
  <si>
    <t>SettlementTypes</t>
  </si>
  <si>
    <t>StarCAM_ETFIssuers</t>
  </si>
  <si>
    <t>StarCAM_Exchanges</t>
  </si>
  <si>
    <t>StarCAM_Issuers</t>
  </si>
  <si>
    <t>TradingCurrencies</t>
  </si>
  <si>
    <t>BondSegment</t>
  </si>
  <si>
    <t>MTN or Stand alone</t>
  </si>
  <si>
    <t xml:space="preserve">Underlying asset weight in % </t>
  </si>
  <si>
    <t>CouponBondSegment</t>
  </si>
  <si>
    <t>Floating Rate</t>
  </si>
  <si>
    <t>CouponBondProgram</t>
  </si>
  <si>
    <t>CouponsPerYear</t>
  </si>
  <si>
    <t>Forward</t>
  </si>
  <si>
    <t>Forward MM</t>
  </si>
  <si>
    <t>Forward YY</t>
  </si>
  <si>
    <t>DayAdjustmentMethod</t>
  </si>
  <si>
    <t>Day Adjustment Method</t>
  </si>
  <si>
    <t>CouponBondIssuers</t>
  </si>
  <si>
    <t>Interest rate or Margin (%)</t>
  </si>
  <si>
    <t>Trading currency</t>
  </si>
  <si>
    <t>CouponLeadManagers</t>
  </si>
  <si>
    <t>Underlying asset</t>
  </si>
  <si>
    <t>Underlying 1</t>
  </si>
  <si>
    <t>Underlying 2</t>
  </si>
  <si>
    <t>Underlying 3</t>
  </si>
  <si>
    <t>Underlying 4</t>
  </si>
  <si>
    <t>Underlying 5</t>
  </si>
  <si>
    <t>Underlying 6</t>
  </si>
  <si>
    <t>Underlying 7</t>
  </si>
  <si>
    <t>Underlying 8</t>
  </si>
  <si>
    <t>Underlying 9</t>
  </si>
  <si>
    <t>Underlying 10</t>
  </si>
  <si>
    <t>Underlying 11</t>
  </si>
  <si>
    <t>Underlying 12</t>
  </si>
  <si>
    <t>Underlying 13</t>
  </si>
  <si>
    <t>Underlying 14</t>
  </si>
  <si>
    <t>Underlying 15</t>
  </si>
  <si>
    <t>Underlying 16</t>
  </si>
  <si>
    <t>Underlying 17</t>
  </si>
  <si>
    <t>Underlying 18</t>
  </si>
  <si>
    <t>Underlying 19</t>
  </si>
  <si>
    <t>Underlying 20</t>
  </si>
  <si>
    <t>Issuer Code</t>
  </si>
  <si>
    <t>CouponBondIssuerCodes</t>
  </si>
  <si>
    <t>CouponLeadManagerCodes</t>
  </si>
  <si>
    <t>Distributor</t>
  </si>
  <si>
    <t>Distributor Code</t>
  </si>
  <si>
    <t>BondIssurCode</t>
  </si>
  <si>
    <t>UBS AG, London Branch</t>
  </si>
  <si>
    <t>UBS AG, Jersey Branch</t>
  </si>
  <si>
    <t>Svenska Handelsbanken AB</t>
  </si>
  <si>
    <t>Societe Generale Acceptance NV</t>
  </si>
  <si>
    <t>Svensk Exportkredit</t>
  </si>
  <si>
    <t>Skandinaviska Enskilda Banken AB</t>
  </si>
  <si>
    <t>ING Bank NV</t>
  </si>
  <si>
    <t>DnB ASA</t>
  </si>
  <si>
    <t>Danske Bank A/S</t>
  </si>
  <si>
    <t>Credit Suisse AG, London Branch</t>
  </si>
  <si>
    <t>Credit Suisse International</t>
  </si>
  <si>
    <t>The Royal Bank of Scotland Plc</t>
  </si>
  <si>
    <t>The Royal Bank of Scotland NV</t>
  </si>
  <si>
    <t>Ålandsbanken Abp</t>
  </si>
  <si>
    <t>Commerzbank AG</t>
  </si>
  <si>
    <t>Kuntarahoitus Oyj</t>
  </si>
  <si>
    <t>Pohjola Pankki Oyj</t>
  </si>
  <si>
    <t>BondIssuingAgentsCode</t>
  </si>
  <si>
    <t>Avanza Bank AB</t>
  </si>
  <si>
    <t>Barclays Bank Plc</t>
  </si>
  <si>
    <t>Erik Penser Bankaktiebolag</t>
  </si>
  <si>
    <t>Garantum Fondkommission AB</t>
  </si>
  <si>
    <t>UBS Limited</t>
  </si>
  <si>
    <t>Market_Maker_Code</t>
  </si>
  <si>
    <t>StarCAM_Issuers_Codes</t>
  </si>
  <si>
    <t>Credit Suisse AG London Branch</t>
  </si>
  <si>
    <t>Société Générale Acceptance NV</t>
  </si>
  <si>
    <t>Société Générale SA</t>
  </si>
  <si>
    <t>Nordea Bank Finland Plc</t>
  </si>
  <si>
    <t>Skandinaviska Enskilda Banken AB (ENS)</t>
  </si>
  <si>
    <t>Skandinaviska Enskilda Banken AB (SEB)</t>
  </si>
  <si>
    <t>Credit Suisse Securities Ltd</t>
  </si>
  <si>
    <t>MLSA</t>
  </si>
  <si>
    <t>MLICO</t>
  </si>
  <si>
    <t>Merril Lynch SA</t>
  </si>
  <si>
    <t>Merril Lynch International &amp; Co</t>
  </si>
  <si>
    <t>Euro Stoxx 50</t>
  </si>
  <si>
    <t>Akademiska Hus AB</t>
  </si>
  <si>
    <t>STAH</t>
  </si>
  <si>
    <t>Bayport Management Limited</t>
  </si>
  <si>
    <t>BAYP</t>
  </si>
  <si>
    <t>Boliden Mineral AB</t>
  </si>
  <si>
    <t>BOMO</t>
  </si>
  <si>
    <t>CLS Holding plc</t>
  </si>
  <si>
    <t>CLSH</t>
  </si>
  <si>
    <t>Corem Property Group AB</t>
  </si>
  <si>
    <t>CORE</t>
  </si>
  <si>
    <t>E. ON Sverige AB</t>
  </si>
  <si>
    <t>Electrolux, AB</t>
  </si>
  <si>
    <t>Fysikhuset i Stockholm KB</t>
  </si>
  <si>
    <t>FYSO</t>
  </si>
  <si>
    <t>Förvaltnings AB Framtiden</t>
  </si>
  <si>
    <t>FORV</t>
  </si>
  <si>
    <t>Helsingborgs Stad</t>
  </si>
  <si>
    <t>Holmen AB</t>
  </si>
  <si>
    <t>HOLM</t>
  </si>
  <si>
    <t>Industrivärden AB</t>
  </si>
  <si>
    <t>INDU</t>
  </si>
  <si>
    <t>Kungsleden AB</t>
  </si>
  <si>
    <t>KLED</t>
  </si>
  <si>
    <t>Landshypotek AB</t>
  </si>
  <si>
    <t>LAHO</t>
  </si>
  <si>
    <t>Lunds Kommun</t>
  </si>
  <si>
    <t>Länsförsäkringar Bank AB</t>
  </si>
  <si>
    <t>LABO</t>
  </si>
  <si>
    <t>Länsförsäkringar Hypotek AB</t>
  </si>
  <si>
    <t>LFHY</t>
  </si>
  <si>
    <t>PARE</t>
  </si>
  <si>
    <t>Rus Forest AB</t>
  </si>
  <si>
    <t>RUSF</t>
  </si>
  <si>
    <t>SAAB AB</t>
  </si>
  <si>
    <t>SAAB</t>
  </si>
  <si>
    <t>SAND</t>
  </si>
  <si>
    <t>SKF AB</t>
  </si>
  <si>
    <t>Sparbanken 1826</t>
  </si>
  <si>
    <t>SP182</t>
  </si>
  <si>
    <t>Sparbanken Finn</t>
  </si>
  <si>
    <t>SPFO</t>
  </si>
  <si>
    <t>Sparbanken Gripen</t>
  </si>
  <si>
    <t>SPGO</t>
  </si>
  <si>
    <t>Sparbanken Öresund AB</t>
  </si>
  <si>
    <t>SPOO</t>
  </si>
  <si>
    <t>Specialfastigheter Sverige AB</t>
  </si>
  <si>
    <t>SPEO</t>
  </si>
  <si>
    <t>SSAB AB</t>
  </si>
  <si>
    <t>Stadshypotek AB</t>
  </si>
  <si>
    <t>SHYP</t>
  </si>
  <si>
    <t>STLL</t>
  </si>
  <si>
    <t>Stockholms Stad</t>
  </si>
  <si>
    <t>STHL</t>
  </si>
  <si>
    <t>Storebaelt A/S</t>
  </si>
  <si>
    <t>Sundsvalls Kommun</t>
  </si>
  <si>
    <t>SUKO</t>
  </si>
  <si>
    <t>Sveaskog AB</t>
  </si>
  <si>
    <t>SVEO</t>
  </si>
  <si>
    <t>Swedbank Hypotek AB</t>
  </si>
  <si>
    <t>SWHO</t>
  </si>
  <si>
    <t>Swedish Match AB</t>
  </si>
  <si>
    <t>Svensk Hypotekspension Fond 1 AB</t>
  </si>
  <si>
    <t>Svenska Staten</t>
  </si>
  <si>
    <t>Södertälje Kommun</t>
  </si>
  <si>
    <t>SODE</t>
  </si>
  <si>
    <t>Trigon Agri A/S</t>
  </si>
  <si>
    <t>TAGR</t>
  </si>
  <si>
    <t>Täby Kommun</t>
  </si>
  <si>
    <t>TABO</t>
  </si>
  <si>
    <t>Uppsala Kommun</t>
  </si>
  <si>
    <t>UPKO</t>
  </si>
  <si>
    <t>Vasakronan AB</t>
  </si>
  <si>
    <t>Västerås Stad</t>
  </si>
  <si>
    <t>Öresundskonsortiet</t>
  </si>
  <si>
    <t>OREO</t>
  </si>
  <si>
    <t xml:space="preserve">Reference rate for Floating </t>
  </si>
  <si>
    <t>Last Trading Date</t>
  </si>
  <si>
    <t>Expiration Date</t>
  </si>
  <si>
    <t xml:space="preserve"> </t>
  </si>
  <si>
    <t>Validation in the Excel Template</t>
  </si>
  <si>
    <t>Field</t>
  </si>
  <si>
    <t>Template</t>
  </si>
  <si>
    <t>Restriction</t>
  </si>
  <si>
    <t>Coupon Bonds</t>
  </si>
  <si>
    <t>Dropdown list</t>
  </si>
  <si>
    <t>Lead Manager</t>
  </si>
  <si>
    <t>EOA</t>
  </si>
  <si>
    <t>ELUX</t>
  </si>
  <si>
    <t>HELS</t>
  </si>
  <si>
    <t>SSAB</t>
  </si>
  <si>
    <t>Stockholms Läns Landsting</t>
  </si>
  <si>
    <t>STB</t>
  </si>
  <si>
    <t>Suomen Valtio</t>
  </si>
  <si>
    <t>SVA</t>
  </si>
  <si>
    <t>SWMA</t>
  </si>
  <si>
    <t>A1</t>
  </si>
  <si>
    <t>STAT</t>
  </si>
  <si>
    <t>VAS</t>
  </si>
  <si>
    <t>US9843321061</t>
  </si>
  <si>
    <t>US17275R1023</t>
  </si>
  <si>
    <t>US4581401001</t>
  </si>
  <si>
    <t>Intel Corp</t>
  </si>
  <si>
    <t>Suomen Hypoteekkiyhdistys</t>
  </si>
  <si>
    <t>HYP</t>
  </si>
  <si>
    <t>Itella Oyj</t>
  </si>
  <si>
    <t>ITL</t>
  </si>
  <si>
    <t>Date &gt; today</t>
  </si>
  <si>
    <t>Market Maker Code</t>
  </si>
  <si>
    <t>ETNs to follow</t>
  </si>
  <si>
    <t>Other</t>
  </si>
  <si>
    <t xml:space="preserve">Decimal &gt; -100 </t>
  </si>
  <si>
    <t>Date</t>
  </si>
  <si>
    <t>Set to Reimbursement Date if not changed</t>
  </si>
  <si>
    <t>Whole number &gt;= 0</t>
  </si>
  <si>
    <t>Set to Issue date if not changed</t>
  </si>
  <si>
    <t>Date &gt; Listing Date</t>
  </si>
  <si>
    <t>Structured Bonds</t>
  </si>
  <si>
    <t>Whole number &gt; 0</t>
  </si>
  <si>
    <t>Number &gt; 0</t>
  </si>
  <si>
    <t>Warrants and Certificates</t>
  </si>
  <si>
    <t>Dropdown list (free text ok)</t>
  </si>
  <si>
    <t>Updated 2012-03-02 by Jonas</t>
  </si>
  <si>
    <t>Interest rate or Spread (%)</t>
  </si>
  <si>
    <t>Warning if under 10.</t>
  </si>
  <si>
    <t>Number</t>
  </si>
  <si>
    <t>Warning if under 4 or over 100.</t>
  </si>
  <si>
    <t>Link Underlying</t>
  </si>
  <si>
    <t>Link Prospect</t>
  </si>
  <si>
    <t>Income Treatment</t>
  </si>
  <si>
    <t>SWAP Counter Party</t>
  </si>
  <si>
    <t>Style</t>
  </si>
  <si>
    <t>Leverage</t>
  </si>
  <si>
    <t>Size or Sector</t>
  </si>
  <si>
    <t>Region or Exposure</t>
  </si>
  <si>
    <t>Asset Class</t>
  </si>
  <si>
    <t>Replication method</t>
  </si>
  <si>
    <t>UCITSIII Compliant</t>
  </si>
  <si>
    <t>Custodian Bank</t>
  </si>
  <si>
    <t>Fund Manager</t>
  </si>
  <si>
    <t>Management Company</t>
  </si>
  <si>
    <t>Leverage Ratio</t>
  </si>
  <si>
    <t>Y</t>
  </si>
  <si>
    <t>Technology</t>
  </si>
  <si>
    <t>X</t>
  </si>
  <si>
    <t>Financial Services</t>
  </si>
  <si>
    <t>W</t>
  </si>
  <si>
    <t>Real Estate</t>
  </si>
  <si>
    <t>V</t>
  </si>
  <si>
    <t>Insurance</t>
  </si>
  <si>
    <t>U</t>
  </si>
  <si>
    <t>Banks</t>
  </si>
  <si>
    <t>T</t>
  </si>
  <si>
    <t>Utilities</t>
  </si>
  <si>
    <t>S</t>
  </si>
  <si>
    <t>Telecommunications</t>
  </si>
  <si>
    <t>R</t>
  </si>
  <si>
    <t>Travel &amp; Leisure</t>
  </si>
  <si>
    <t>Q</t>
  </si>
  <si>
    <t>Media</t>
  </si>
  <si>
    <t>P</t>
  </si>
  <si>
    <t>Retail</t>
  </si>
  <si>
    <t>O</t>
  </si>
  <si>
    <t>Health Care</t>
  </si>
  <si>
    <t>N</t>
  </si>
  <si>
    <t>Personal &amp; Household Goods</t>
  </si>
  <si>
    <t>M</t>
  </si>
  <si>
    <t>Food &amp; Beverages</t>
  </si>
  <si>
    <t>L</t>
  </si>
  <si>
    <t>Automobiles &amp; Parts</t>
  </si>
  <si>
    <t>K</t>
  </si>
  <si>
    <t>Industrial Goods &amp; Services</t>
  </si>
  <si>
    <t>1756A00</t>
  </si>
  <si>
    <t>Switzerland</t>
  </si>
  <si>
    <t>J</t>
  </si>
  <si>
    <t>Construction &amp; Materials</t>
  </si>
  <si>
    <t>1752A00</t>
  </si>
  <si>
    <t>Sweden</t>
  </si>
  <si>
    <t>I</t>
  </si>
  <si>
    <t>Basic Resources</t>
  </si>
  <si>
    <t>1076A00</t>
  </si>
  <si>
    <t>Brazil</t>
  </si>
  <si>
    <t>H</t>
  </si>
  <si>
    <t>Chemicals</t>
  </si>
  <si>
    <t>2230A00</t>
  </si>
  <si>
    <t>Money Market</t>
  </si>
  <si>
    <t>1009A00</t>
  </si>
  <si>
    <t>Asia Pacific</t>
  </si>
  <si>
    <t>G</t>
  </si>
  <si>
    <t>Oil &amp; Gas</t>
  </si>
  <si>
    <t>2210A00</t>
  </si>
  <si>
    <t>Covered Bonds</t>
  </si>
  <si>
    <t>1003A00</t>
  </si>
  <si>
    <t>North America</t>
  </si>
  <si>
    <t>Mixed Asset Class</t>
  </si>
  <si>
    <t>Strategy</t>
  </si>
  <si>
    <t>3190A00</t>
  </si>
  <si>
    <t>Global Commodities</t>
  </si>
  <si>
    <t>2170A00</t>
  </si>
  <si>
    <t>Corporate</t>
  </si>
  <si>
    <t>1918A00</t>
  </si>
  <si>
    <t>Eastern Europe Incl Russia</t>
  </si>
  <si>
    <t>Volatility</t>
  </si>
  <si>
    <t>Dividend</t>
  </si>
  <si>
    <t>D</t>
  </si>
  <si>
    <t>Broad Universe</t>
  </si>
  <si>
    <t>3170A00</t>
  </si>
  <si>
    <t>Agricultural &amp; Livestock</t>
  </si>
  <si>
    <t>2150A00</t>
  </si>
  <si>
    <t>Financials</t>
  </si>
  <si>
    <t>1916A00</t>
  </si>
  <si>
    <t>Scandinavia</t>
  </si>
  <si>
    <t>Currency</t>
  </si>
  <si>
    <t>Value</t>
  </si>
  <si>
    <t xml:space="preserve">C </t>
  </si>
  <si>
    <t>Mid &amp; Small capitalisations</t>
  </si>
  <si>
    <t>3150A00</t>
  </si>
  <si>
    <t>Precious Metals</t>
  </si>
  <si>
    <t>2130A00</t>
  </si>
  <si>
    <t>Agency/Semi-Government</t>
  </si>
  <si>
    <t>1912A00</t>
  </si>
  <si>
    <t>EMU</t>
  </si>
  <si>
    <t>Commodities</t>
  </si>
  <si>
    <t>Growth</t>
  </si>
  <si>
    <t>B</t>
  </si>
  <si>
    <t>Large capitalisations</t>
  </si>
  <si>
    <t>3130A00</t>
  </si>
  <si>
    <t>Industrial Metals</t>
  </si>
  <si>
    <t>2120A00</t>
  </si>
  <si>
    <t>Governments</t>
  </si>
  <si>
    <t>1900A00</t>
  </si>
  <si>
    <t>Europe</t>
  </si>
  <si>
    <t>Fixed Income</t>
  </si>
  <si>
    <t>Synthetic Replication</t>
  </si>
  <si>
    <t>Neutral</t>
  </si>
  <si>
    <t>No Leverage</t>
  </si>
  <si>
    <t xml:space="preserve">A </t>
  </si>
  <si>
    <t>None</t>
  </si>
  <si>
    <t>6110A00</t>
  </si>
  <si>
    <t>Mixed Asset Classes</t>
  </si>
  <si>
    <t>5110A00</t>
  </si>
  <si>
    <t>4110A00</t>
  </si>
  <si>
    <t>3110A00</t>
  </si>
  <si>
    <t>Energy</t>
  </si>
  <si>
    <t>2110A00</t>
  </si>
  <si>
    <t>Intergovernmental Organisations</t>
  </si>
  <si>
    <t>1000A00</t>
  </si>
  <si>
    <t>Global</t>
  </si>
  <si>
    <t>Equity</t>
  </si>
  <si>
    <t>Yes</t>
  </si>
  <si>
    <t>Full Replication</t>
  </si>
  <si>
    <t>Style Code</t>
  </si>
  <si>
    <t>Leverage Code</t>
  </si>
  <si>
    <t>SizeCode</t>
  </si>
  <si>
    <t>Region Code</t>
  </si>
  <si>
    <t>Asset Class Code</t>
  </si>
  <si>
    <t>Actively Managed Fund</t>
  </si>
  <si>
    <t>Royal Bank of Canada</t>
  </si>
  <si>
    <t>RBC</t>
  </si>
  <si>
    <t>Merril Lynch S.A.</t>
  </si>
  <si>
    <t>Merril Lynch International &amp; Co C.V.</t>
  </si>
  <si>
    <t>Skandiabanken AB</t>
  </si>
  <si>
    <t>SBN</t>
  </si>
  <si>
    <t>ING Bank N.V</t>
  </si>
  <si>
    <t>Short</t>
  </si>
  <si>
    <t>Africa</t>
  </si>
  <si>
    <t>Latin America</t>
  </si>
  <si>
    <t>1000D00</t>
  </si>
  <si>
    <t>Canada</t>
  </si>
  <si>
    <t>1124A00</t>
  </si>
  <si>
    <t>China</t>
  </si>
  <si>
    <t>1156A00</t>
  </si>
  <si>
    <t>Denmark</t>
  </si>
  <si>
    <t>1208A00</t>
  </si>
  <si>
    <t>Finland</t>
  </si>
  <si>
    <t>1246A00</t>
  </si>
  <si>
    <t>France</t>
  </si>
  <si>
    <t>1250A00</t>
  </si>
  <si>
    <t>Germany</t>
  </si>
  <si>
    <t>1276A00</t>
  </si>
  <si>
    <t>Great Britain</t>
  </si>
  <si>
    <t>1826A00</t>
  </si>
  <si>
    <t>Greece</t>
  </si>
  <si>
    <t>1300A00</t>
  </si>
  <si>
    <t>India</t>
  </si>
  <si>
    <t>1356A00</t>
  </si>
  <si>
    <t>Ireland</t>
  </si>
  <si>
    <t>1372A00</t>
  </si>
  <si>
    <t>Italy</t>
  </si>
  <si>
    <t>1380A00</t>
  </si>
  <si>
    <t>Japan</t>
  </si>
  <si>
    <t>1392A00</t>
  </si>
  <si>
    <t>Luxembourg</t>
  </si>
  <si>
    <t>1442A00</t>
  </si>
  <si>
    <t>Turkey</t>
  </si>
  <si>
    <t>1792A00</t>
  </si>
  <si>
    <t>USA</t>
  </si>
  <si>
    <t>1840A00</t>
  </si>
  <si>
    <t>Reinvest</t>
  </si>
  <si>
    <t>Optional - FESE Dimensions</t>
  </si>
  <si>
    <t>Optional - Other Reference Data</t>
  </si>
  <si>
    <t>Active ETF</t>
  </si>
  <si>
    <t>StarCAM_ETFIssuers_Code</t>
  </si>
  <si>
    <t>db X-trackers</t>
  </si>
  <si>
    <t>DNB Bank ASA</t>
  </si>
  <si>
    <t>Handelsbanken Fondforvaltning AS</t>
  </si>
  <si>
    <t>HQ Fonder AB</t>
  </si>
  <si>
    <t>SHB SICAV</t>
  </si>
  <si>
    <t>SpotR</t>
  </si>
  <si>
    <t>TER in %</t>
  </si>
  <si>
    <t>Management Fee in %</t>
  </si>
  <si>
    <t>Swedbank Robur Fonder AB</t>
  </si>
  <si>
    <t>SWEDB</t>
  </si>
  <si>
    <t>Société Générale</t>
  </si>
  <si>
    <t>SG</t>
  </si>
  <si>
    <t>Societe Generale</t>
  </si>
  <si>
    <t>Sponda Oyj</t>
  </si>
  <si>
    <t>SDA</t>
  </si>
  <si>
    <t>Huhtamäki Oyj</t>
  </si>
  <si>
    <t>HUH</t>
  </si>
  <si>
    <t>Citycon Oyj</t>
  </si>
  <si>
    <t>CTY</t>
  </si>
  <si>
    <t xml:space="preserve">Goldman Sachs International </t>
  </si>
  <si>
    <t>GSI</t>
  </si>
  <si>
    <t>EU0009658806</t>
  </si>
  <si>
    <t>EU0009658624</t>
  </si>
  <si>
    <t>EU0009658723</t>
  </si>
  <si>
    <t>EU0009658780</t>
  </si>
  <si>
    <t>EU0009658947</t>
  </si>
  <si>
    <t>SE0002834838</t>
  </si>
  <si>
    <t>SE0002834846</t>
  </si>
  <si>
    <t>SE0002834820</t>
  </si>
  <si>
    <t>NO0000000021</t>
  </si>
  <si>
    <t>US78378X1072</t>
  </si>
  <si>
    <t>MSI</t>
  </si>
  <si>
    <t>Nokian Renkaat Oyj</t>
  </si>
  <si>
    <t>BNP Paribas Arbitrage issuance BV</t>
  </si>
  <si>
    <t>Amer Sports Oyj</t>
  </si>
  <si>
    <t>Kesko Oyj</t>
  </si>
  <si>
    <t>Plain vanilla warrants</t>
  </si>
  <si>
    <t>Autocall certificates</t>
  </si>
  <si>
    <t>Other certificates</t>
  </si>
  <si>
    <t>Direction</t>
  </si>
  <si>
    <t>Call</t>
  </si>
  <si>
    <t>Put</t>
  </si>
  <si>
    <t>Bull</t>
  </si>
  <si>
    <t>Bear</t>
  </si>
  <si>
    <t>Long</t>
  </si>
  <si>
    <t>Strike Price</t>
  </si>
  <si>
    <t>Max Level</t>
  </si>
  <si>
    <t>The order of the fields have changed!</t>
  </si>
  <si>
    <t>Reimbursement Date</t>
  </si>
  <si>
    <t>Fields common to all instruments</t>
  </si>
  <si>
    <t>Optional?</t>
  </si>
  <si>
    <t>Asian Tail Start Date</t>
  </si>
  <si>
    <t>Asian Tail End Date</t>
  </si>
  <si>
    <t>Level of funding</t>
  </si>
  <si>
    <t>Underlying Class</t>
  </si>
  <si>
    <t>Underlying Instrument</t>
  </si>
  <si>
    <t>Underlying Free Text</t>
  </si>
  <si>
    <t>Description</t>
  </si>
  <si>
    <t>Drop down:</t>
  </si>
  <si>
    <t>Shares</t>
  </si>
  <si>
    <t>Indices</t>
  </si>
  <si>
    <t>FX</t>
  </si>
  <si>
    <t>Dropdown:</t>
  </si>
  <si>
    <t>&lt;All available underlyings&gt;</t>
  </si>
  <si>
    <t>(Based on value in column S)</t>
  </si>
  <si>
    <t xml:space="preserve">Lookup value </t>
  </si>
  <si>
    <t>Read this in all cases</t>
  </si>
  <si>
    <t>Mandatory</t>
  </si>
  <si>
    <t>Etc… (more underlyings)</t>
  </si>
  <si>
    <t>Change:</t>
  </si>
  <si>
    <t>from the dropdown</t>
  </si>
  <si>
    <t>Ideas:</t>
  </si>
  <si>
    <t>Matrix for mandatory fields in the ILA code?</t>
  </si>
  <si>
    <t>New message template for ETNs</t>
  </si>
  <si>
    <t>- Output based on Subtype?</t>
  </si>
  <si>
    <t>- Validation?</t>
  </si>
  <si>
    <t>This field should also</t>
  </si>
  <si>
    <t>generate the PUT/CALL</t>
  </si>
  <si>
    <t>field as this is removed</t>
  </si>
  <si>
    <t>from template</t>
  </si>
  <si>
    <t>Brent Crude Oil</t>
  </si>
  <si>
    <t>Natural Gas</t>
  </si>
  <si>
    <t>Fracking/Cracking</t>
  </si>
  <si>
    <t>Heating Oil</t>
  </si>
  <si>
    <t>Gasoline</t>
  </si>
  <si>
    <t>Coal</t>
  </si>
  <si>
    <t>XXCOAL</t>
  </si>
  <si>
    <t>WTI Crude Oil</t>
  </si>
  <si>
    <t>Energy Index</t>
  </si>
  <si>
    <t>Electricity</t>
  </si>
  <si>
    <t>Emission Rights</t>
  </si>
  <si>
    <t>Commodity Index</t>
  </si>
  <si>
    <t>Solar</t>
  </si>
  <si>
    <t>Wind</t>
  </si>
  <si>
    <t>Biofuels</t>
  </si>
  <si>
    <t>Base Metals Index</t>
  </si>
  <si>
    <t>Copper</t>
  </si>
  <si>
    <t>Aluminium</t>
  </si>
  <si>
    <t>Zinc</t>
  </si>
  <si>
    <t>XXZINC</t>
  </si>
  <si>
    <t>Lead</t>
  </si>
  <si>
    <t>XXLEAD</t>
  </si>
  <si>
    <t>Nickel</t>
  </si>
  <si>
    <t>Tin</t>
  </si>
  <si>
    <t>Precious Metals Index</t>
  </si>
  <si>
    <t>Platinum</t>
  </si>
  <si>
    <t>Palladium</t>
  </si>
  <si>
    <t>Agricultural Index</t>
  </si>
  <si>
    <t>Corn</t>
  </si>
  <si>
    <t>XXCORN</t>
  </si>
  <si>
    <t>Wheat</t>
  </si>
  <si>
    <t>Soybeans</t>
  </si>
  <si>
    <t>Live Cattle</t>
  </si>
  <si>
    <t>Lean Hogs</t>
  </si>
  <si>
    <t>Coffee</t>
  </si>
  <si>
    <t>Cocoa</t>
  </si>
  <si>
    <t>Sugar</t>
  </si>
  <si>
    <t>Cotton</t>
  </si>
  <si>
    <t>Orange juice</t>
  </si>
  <si>
    <t>XXCHFSEK</t>
  </si>
  <si>
    <t>XXCNHUSD</t>
  </si>
  <si>
    <t>XXEURSEK</t>
  </si>
  <si>
    <t>XXGBPSEK</t>
  </si>
  <si>
    <t>XXJPYSEK</t>
  </si>
  <si>
    <t>XXNOKSEK</t>
  </si>
  <si>
    <t>XXUSDSEK</t>
  </si>
  <si>
    <t>Energy - Brent Crude Oil</t>
  </si>
  <si>
    <t>Energy - Natural Gas</t>
  </si>
  <si>
    <t>Energy - Fracking/Cracking</t>
  </si>
  <si>
    <t>Energy - Heating Oil</t>
  </si>
  <si>
    <t>Energy - Gasoline</t>
  </si>
  <si>
    <t>Energy - Coal</t>
  </si>
  <si>
    <t>Energy - WTI Crude Oil</t>
  </si>
  <si>
    <t>Energy - Energy Index</t>
  </si>
  <si>
    <t>Energy - Electricity</t>
  </si>
  <si>
    <t>Renewables - Solar</t>
  </si>
  <si>
    <t>Renewables - Wind</t>
  </si>
  <si>
    <t>Renewables - Biofuels</t>
  </si>
  <si>
    <t>Base Metals - Base Metals Index</t>
  </si>
  <si>
    <t>Base Metals - Copper</t>
  </si>
  <si>
    <t>Base Metals - Aluminium</t>
  </si>
  <si>
    <t>Base Metals - Zinc</t>
  </si>
  <si>
    <t>Base Metals - Lead</t>
  </si>
  <si>
    <t>Base Metals - Nickel</t>
  </si>
  <si>
    <t>Base Metals - Tin</t>
  </si>
  <si>
    <t>Precious Metals - Precious Metals Index</t>
  </si>
  <si>
    <t>Precious Metals - Gold</t>
  </si>
  <si>
    <t>Precious Metals - Silver</t>
  </si>
  <si>
    <t>Precious Metals - Platinum</t>
  </si>
  <si>
    <t>Precious Metals - Palladium</t>
  </si>
  <si>
    <t>Agricultural - Agricultural Index</t>
  </si>
  <si>
    <t>Agricultural - Corn</t>
  </si>
  <si>
    <t>Agricultural - Wheat</t>
  </si>
  <si>
    <t>Agricultural - Soybeans</t>
  </si>
  <si>
    <t>Agricultural - Live Cattle</t>
  </si>
  <si>
    <t>Agricultural - Lean Hogs</t>
  </si>
  <si>
    <t>Softs - Coffee</t>
  </si>
  <si>
    <t>Softs - Cocoa</t>
  </si>
  <si>
    <t>Softs - Sugar</t>
  </si>
  <si>
    <t>Softs - Cotton</t>
  </si>
  <si>
    <t>Softs - Orange juice</t>
  </si>
  <si>
    <t>Other - Emission Rights</t>
  </si>
  <si>
    <t>Other - Commodity Index</t>
  </si>
  <si>
    <t>Dropdown Tests</t>
  </si>
  <si>
    <t>No 1</t>
  </si>
  <si>
    <t>No 2</t>
  </si>
  <si>
    <t>Prefered</t>
  </si>
  <si>
    <t>max 60 char</t>
  </si>
  <si>
    <t>PUT/CALL is mandatory</t>
  </si>
  <si>
    <t>in INET</t>
  </si>
  <si>
    <t>Issuer MUST select an item</t>
  </si>
  <si>
    <t>Verify vs spin?</t>
  </si>
  <si>
    <t>Comments</t>
  </si>
  <si>
    <t>Underlying Instrument 1</t>
  </si>
  <si>
    <t>Changes</t>
  </si>
  <si>
    <t>Questions</t>
  </si>
  <si>
    <t>New list of subtypes</t>
  </si>
  <si>
    <t>All</t>
  </si>
  <si>
    <t>FX -CHFSEK</t>
  </si>
  <si>
    <t>FX -CNHUSD</t>
  </si>
  <si>
    <t>FX -EURSEK</t>
  </si>
  <si>
    <t>FX -GBPSEK</t>
  </si>
  <si>
    <t>FX -JPYSEK</t>
  </si>
  <si>
    <t>FX -NOKSEK</t>
  </si>
  <si>
    <t>FX -USDSEK</t>
  </si>
  <si>
    <t>Consumer price index Iceland</t>
  </si>
  <si>
    <t>Credit Term Index (Iceland)</t>
  </si>
  <si>
    <t>DAX Index (Germany)</t>
  </si>
  <si>
    <t>NASDAQ 100 Index</t>
  </si>
  <si>
    <t>OBX Index</t>
  </si>
  <si>
    <t>OMX Copenhagen 20</t>
  </si>
  <si>
    <t>OMX Helsinki 15</t>
  </si>
  <si>
    <t>OMX Helsinki 25</t>
  </si>
  <si>
    <t>OMX Stockholm 30</t>
  </si>
  <si>
    <t>OSEBX Oslo Børs</t>
  </si>
  <si>
    <t>Handelsbanken OMX Bank Index</t>
  </si>
  <si>
    <t>S&amp;P 500 (Standard &amp; Poor, USA)</t>
  </si>
  <si>
    <t>TOPIX (Tokyo "first section)</t>
  </si>
  <si>
    <t>XXX5518</t>
  </si>
  <si>
    <t>XXX5519</t>
  </si>
  <si>
    <t>EU0009658202</t>
  </si>
  <si>
    <t>US6311011026</t>
  </si>
  <si>
    <t>XXX18129</t>
  </si>
  <si>
    <t>XC0009694107</t>
  </si>
  <si>
    <t>XXX4566</t>
  </si>
  <si>
    <t>CIBOR, 3 months</t>
  </si>
  <si>
    <t>XXX4533</t>
  </si>
  <si>
    <t>CBI's Deposit Rate</t>
  </si>
  <si>
    <t>XXX455658</t>
  </si>
  <si>
    <t>REIBOR, 12 months</t>
  </si>
  <si>
    <t>XXX4558</t>
  </si>
  <si>
    <t>REIBOR, 1 month</t>
  </si>
  <si>
    <t>XXX4556</t>
  </si>
  <si>
    <t>REIBOR, 3 months</t>
  </si>
  <si>
    <t>XXX4557</t>
  </si>
  <si>
    <t>REIBOR, 6 months</t>
  </si>
  <si>
    <t>STIBOR, fix 12 months</t>
  </si>
  <si>
    <t>XXX1661</t>
  </si>
  <si>
    <t>STIBOR, fix 3 months</t>
  </si>
  <si>
    <t>Asset Classes</t>
  </si>
  <si>
    <t>Mini futures</t>
  </si>
  <si>
    <t>Turbo warrants</t>
  </si>
  <si>
    <t>Discount certificates</t>
  </si>
  <si>
    <t>Bonus certificates</t>
  </si>
  <si>
    <t>Booster certificates</t>
  </si>
  <si>
    <t>Underlying Instrument 2</t>
  </si>
  <si>
    <t>Underlying Instrument 3</t>
  </si>
  <si>
    <t>Underlying Instrument 4</t>
  </si>
  <si>
    <t>Underlying Instrument 5</t>
  </si>
  <si>
    <t>Underlying Instrument 6</t>
  </si>
  <si>
    <t>Underlying Instrument 7</t>
  </si>
  <si>
    <t>Underlying Instrument 8</t>
  </si>
  <si>
    <t>Underlying Instrument 9</t>
  </si>
  <si>
    <t>Underlying Instrument 10</t>
  </si>
  <si>
    <t>Oulun Kaupunki</t>
  </si>
  <si>
    <t>OUL</t>
  </si>
  <si>
    <t>Stockmann Oyj Abp</t>
  </si>
  <si>
    <t>STC</t>
  </si>
  <si>
    <t>Other Interest Rate</t>
  </si>
  <si>
    <t>FX - Other Currency</t>
  </si>
  <si>
    <t>Other Index</t>
  </si>
  <si>
    <t>Basket of Indexes</t>
  </si>
  <si>
    <t>XXOTHERCURR</t>
  </si>
  <si>
    <t>XXOTHERINDEX</t>
  </si>
  <si>
    <t>XXBASKETINDX</t>
  </si>
  <si>
    <t>XXOTHERRATE</t>
  </si>
  <si>
    <t>Other Share</t>
  </si>
  <si>
    <t>Basket of Shares</t>
  </si>
  <si>
    <t>Other Fund</t>
  </si>
  <si>
    <t>Basket of Funds</t>
  </si>
  <si>
    <t>XXOTHERSHARE</t>
  </si>
  <si>
    <t>XXBSKTSHARES</t>
  </si>
  <si>
    <t>XXOTHERFUND</t>
  </si>
  <si>
    <t>XXBASKTFUNDS</t>
  </si>
  <si>
    <t>LHT</t>
  </si>
  <si>
    <t>Lahden Kaupunki</t>
  </si>
  <si>
    <t>MGF</t>
  </si>
  <si>
    <t>Morgan Stanley BV</t>
  </si>
  <si>
    <t>Cramo Oyj</t>
  </si>
  <si>
    <t>CRA</t>
  </si>
  <si>
    <t>Metsäliitto Osuuskunta</t>
  </si>
  <si>
    <t>MEL</t>
  </si>
  <si>
    <t>XXJPYNOK</t>
  </si>
  <si>
    <t>FX -JPYNOK</t>
  </si>
  <si>
    <t>WisdomTree India Earnings Fund</t>
  </si>
  <si>
    <t>XXEPI</t>
  </si>
  <si>
    <t>Hang Seng China Enterprises Index</t>
  </si>
  <si>
    <t>HK0000004330</t>
  </si>
  <si>
    <t>Hang Seng Index</t>
  </si>
  <si>
    <t>HK0000004322</t>
  </si>
  <si>
    <t>RDX USD Index</t>
  </si>
  <si>
    <t>AT0000634076</t>
  </si>
  <si>
    <t>RDX EUR Index</t>
  </si>
  <si>
    <t>AT0000802079</t>
  </si>
  <si>
    <t>MSCI Brazil Index</t>
  </si>
  <si>
    <t>XXMSCIBR</t>
  </si>
  <si>
    <t>MSCI Taiwan Index</t>
  </si>
  <si>
    <t>XXMSCITW</t>
  </si>
  <si>
    <t>MSCI India Index</t>
  </si>
  <si>
    <t>XXMSCIIN</t>
  </si>
  <si>
    <t>Bovespa Index</t>
  </si>
  <si>
    <t>Nordea NASDAQ OMX Russia 15 Index NTR</t>
  </si>
  <si>
    <t>OMX Baltic 10 Gross Index</t>
  </si>
  <si>
    <t>Regional Index</t>
  </si>
  <si>
    <t>Russia Trading System Index</t>
  </si>
  <si>
    <t>Handelsbanken OMX Telecom Index</t>
  </si>
  <si>
    <t>Handelsbanken OMX Verkstad Index</t>
  </si>
  <si>
    <t>STOXX Europe 600 Technology</t>
  </si>
  <si>
    <t/>
  </si>
  <si>
    <t>XXBOVESPA</t>
  </si>
  <si>
    <t>SE0002020933</t>
  </si>
  <si>
    <t>XXREGINDEX</t>
  </si>
  <si>
    <t>RU000A0JPEB3</t>
  </si>
  <si>
    <t>Tornator Oyj</t>
  </si>
  <si>
    <t>TOR</t>
  </si>
  <si>
    <t>Danske Bank Oyj</t>
  </si>
  <si>
    <t>DANSKO</t>
  </si>
  <si>
    <t>Day Count Method</t>
  </si>
  <si>
    <t>EU30360</t>
  </si>
  <si>
    <t xml:space="preserve">US30360 </t>
  </si>
  <si>
    <t>ACT360</t>
  </si>
  <si>
    <t>ACT365</t>
  </si>
  <si>
    <t>ACTACT</t>
  </si>
  <si>
    <t>STIBOR_FIX_3M</t>
  </si>
  <si>
    <t>NIBOR_FIX_3M</t>
  </si>
  <si>
    <t>STIBOR_FIX_6M</t>
  </si>
  <si>
    <t>EURIBOR_FIX_6M</t>
  </si>
  <si>
    <t>EURIBOR_FIX_3M</t>
  </si>
  <si>
    <t>Orion Oyj B</t>
  </si>
  <si>
    <t>FI0009014377</t>
  </si>
  <si>
    <t>MLBV</t>
  </si>
  <si>
    <t>Merril Lynch B.V.</t>
  </si>
  <si>
    <t>DK0060368991</t>
  </si>
  <si>
    <t>OMX Copenhagen 20 CAP</t>
  </si>
  <si>
    <t>Sato Oyj</t>
  </si>
  <si>
    <t>SAO</t>
  </si>
  <si>
    <t>VIS Finance S.A.</t>
  </si>
  <si>
    <t>VIS</t>
  </si>
  <si>
    <t>Atria Oyj</t>
  </si>
  <si>
    <t>ATR</t>
  </si>
  <si>
    <t>SIF</t>
  </si>
  <si>
    <t xml:space="preserve">Ramirent Oyj </t>
  </si>
  <si>
    <t>RMR</t>
  </si>
  <si>
    <t>STO Structured Products Units</t>
  </si>
  <si>
    <t>SG Issuer</t>
  </si>
  <si>
    <t>SGI</t>
  </si>
  <si>
    <t>TUR</t>
  </si>
  <si>
    <t>Turun kaupunki</t>
  </si>
  <si>
    <t>Akelius Fastigheter AB</t>
  </si>
  <si>
    <t>AKFO</t>
  </si>
  <si>
    <t>BILL</t>
  </si>
  <si>
    <t>Björn Borg</t>
  </si>
  <si>
    <t>BJBO</t>
  </si>
  <si>
    <t>Fastighets AB Balder</t>
  </si>
  <si>
    <t>BALD</t>
  </si>
  <si>
    <t>Castellum AB</t>
  </si>
  <si>
    <t>CAST</t>
  </si>
  <si>
    <t>COSI</t>
  </si>
  <si>
    <t>Fabege AB</t>
  </si>
  <si>
    <t>FABG</t>
  </si>
  <si>
    <t>Hufvudstaden AB</t>
  </si>
  <si>
    <t>HUF</t>
  </si>
  <si>
    <t>Husqvarna AB</t>
  </si>
  <si>
    <t>HUSQ</t>
  </si>
  <si>
    <t>Ikano Bank AB (Publ)</t>
  </si>
  <si>
    <t>IKA</t>
  </si>
  <si>
    <t>IJ</t>
  </si>
  <si>
    <t>Jernhusen AB</t>
  </si>
  <si>
    <t>JEH</t>
  </si>
  <si>
    <t>Kinnevik</t>
  </si>
  <si>
    <t>KINB</t>
  </si>
  <si>
    <t>KLOV</t>
  </si>
  <si>
    <t>L E Lundbergföretagen AB (Publ)</t>
  </si>
  <si>
    <t>LUND</t>
  </si>
  <si>
    <t>MEDA AB</t>
  </si>
  <si>
    <t>MEDA</t>
  </si>
  <si>
    <t>Millicom International Cellular S.A</t>
  </si>
  <si>
    <t>MIC</t>
  </si>
  <si>
    <t>NCC Treasury AB</t>
  </si>
  <si>
    <t>NCCT</t>
  </si>
  <si>
    <t>Norrköpings kommun</t>
  </si>
  <si>
    <t>NKP</t>
  </si>
  <si>
    <t>PEAB</t>
  </si>
  <si>
    <t>PostNord AB</t>
  </si>
  <si>
    <t>PSTN</t>
  </si>
  <si>
    <t>Sagax AB</t>
  </si>
  <si>
    <t>SAGA</t>
  </si>
  <si>
    <t>Svensk Fastighetsfinansiering AB (Publ)</t>
  </si>
  <si>
    <t>Skanska Financial Services</t>
  </si>
  <si>
    <t>SFS</t>
  </si>
  <si>
    <t>SKAND</t>
  </si>
  <si>
    <t>Studsvik AB</t>
  </si>
  <si>
    <t>SVIK</t>
  </si>
  <si>
    <t>Swedavia AB</t>
  </si>
  <si>
    <t>SWA</t>
  </si>
  <si>
    <t>Wa Wallvision AB (Publ)</t>
  </si>
  <si>
    <t>WAWI</t>
  </si>
  <si>
    <t>Örebro kommun</t>
  </si>
  <si>
    <t>OREB</t>
  </si>
  <si>
    <t>GETIB</t>
  </si>
  <si>
    <t>TIE</t>
  </si>
  <si>
    <t>ICA Gruppen AB</t>
  </si>
  <si>
    <t>SE0000652216</t>
  </si>
  <si>
    <t>SE0005190238</t>
  </si>
  <si>
    <t>Orion Oyj</t>
  </si>
  <si>
    <t>ORN</t>
  </si>
  <si>
    <t>ABR</t>
  </si>
  <si>
    <t>APK</t>
  </si>
  <si>
    <t>BRC</t>
  </si>
  <si>
    <t>EVL</t>
  </si>
  <si>
    <t>FIM</t>
  </si>
  <si>
    <t>HEL</t>
  </si>
  <si>
    <t>UB</t>
  </si>
  <si>
    <t>UOC</t>
  </si>
  <si>
    <t>ABR Financial B.V</t>
  </si>
  <si>
    <t>Euroclear Finland Oy</t>
  </si>
  <si>
    <t>Barclays Capital Securities Limited Plc</t>
  </si>
  <si>
    <t>Evli Bank Abp</t>
  </si>
  <si>
    <t>FIM Bank Ltd</t>
  </si>
  <si>
    <t>NASDAQ OMX Helsinki</t>
  </si>
  <si>
    <t>UB Securities Ltd</t>
  </si>
  <si>
    <t>Unidentified off-exchange counterparty</t>
  </si>
  <si>
    <t>ICA</t>
  </si>
  <si>
    <t>EURIBOR_FIX_12M</t>
  </si>
  <si>
    <t>Catella AB</t>
  </si>
  <si>
    <t>CAT</t>
  </si>
  <si>
    <t>Wihlborgs Fastigheter AB</t>
  </si>
  <si>
    <t>Östersunds kommun</t>
  </si>
  <si>
    <t>OST</t>
  </si>
  <si>
    <t>WIHL</t>
  </si>
  <si>
    <t>Finnair Oyj</t>
  </si>
  <si>
    <t>FIA</t>
  </si>
  <si>
    <t>Componenta Oyj</t>
  </si>
  <si>
    <t>CTH</t>
  </si>
  <si>
    <t>OTE</t>
  </si>
  <si>
    <t>Cloetta AB</t>
  </si>
  <si>
    <t>CLA</t>
  </si>
  <si>
    <t>PKC Group Oyj</t>
  </si>
  <si>
    <t>PKC</t>
  </si>
  <si>
    <t xml:space="preserve">Kommuninvest i Sverige AB </t>
  </si>
  <si>
    <t>KOIO</t>
  </si>
  <si>
    <t xml:space="preserve">Vellinge Kommun </t>
  </si>
  <si>
    <t>VELL</t>
  </si>
  <si>
    <t>Distributor Exchange Code</t>
  </si>
  <si>
    <t>BondIssuingAgents exchange code</t>
  </si>
  <si>
    <t>CouponLeadManagers exchange code</t>
  </si>
  <si>
    <t>Ålandsbanken Sverige AB</t>
  </si>
  <si>
    <t>ABS</t>
  </si>
  <si>
    <t>ST</t>
  </si>
  <si>
    <t>BNP Paribas Arbitrage SNC</t>
  </si>
  <si>
    <t>BPP</t>
  </si>
  <si>
    <t>Barclays Bank PLC</t>
  </si>
  <si>
    <t>CAD</t>
  </si>
  <si>
    <t>CON</t>
  </si>
  <si>
    <t>Deutsche Bank AG</t>
  </si>
  <si>
    <t>DBL</t>
  </si>
  <si>
    <t>LFB</t>
  </si>
  <si>
    <t>Mangold Fondkommission AB</t>
  </si>
  <si>
    <t>NOR</t>
  </si>
  <si>
    <t>Öhman J:or Fondkommission AB, E.</t>
  </si>
  <si>
    <t>The Royal Bank of Scotland PLC</t>
  </si>
  <si>
    <t>Remium Nordic AB</t>
  </si>
  <si>
    <t>REM</t>
  </si>
  <si>
    <t>Citigroup Global Markets Limited</t>
  </si>
  <si>
    <t>SAB</t>
  </si>
  <si>
    <t>SkandiaBanken AB</t>
  </si>
  <si>
    <t>Strukturinvest Fondkommission AB</t>
  </si>
  <si>
    <t>HE</t>
  </si>
  <si>
    <t>Lead Manager Code</t>
  </si>
  <si>
    <t>Lead Manager Exchange Code</t>
  </si>
  <si>
    <t>Atrium Ljungberg AB</t>
  </si>
  <si>
    <t>LJGR</t>
  </si>
  <si>
    <t>Borås Stad</t>
  </si>
  <si>
    <t>BOKO</t>
  </si>
  <si>
    <t>SAS AB (publ)</t>
  </si>
  <si>
    <t>SAS</t>
  </si>
  <si>
    <t>Opus Group AB (publ)</t>
  </si>
  <si>
    <t>OPUS</t>
  </si>
  <si>
    <t>Jönköpings Kommun</t>
  </si>
  <si>
    <t>JOKO</t>
  </si>
  <si>
    <t>SRV Yhtiöt Oyj</t>
  </si>
  <si>
    <t>SRV</t>
  </si>
  <si>
    <t>Huddinge Kommun</t>
  </si>
  <si>
    <t>HUD</t>
  </si>
  <si>
    <t>Valmet Oyj</t>
  </si>
  <si>
    <t>FI4000074984</t>
  </si>
  <si>
    <t>Rikshem AB</t>
  </si>
  <si>
    <t>RHEM</t>
  </si>
  <si>
    <t>Kesko Oyj B</t>
  </si>
  <si>
    <t>FI0009000202</t>
  </si>
  <si>
    <t xml:space="preserve">TradeDoubler AB </t>
  </si>
  <si>
    <t>TRAD</t>
  </si>
  <si>
    <t>SGP Svenska Garantiprodukter AB</t>
  </si>
  <si>
    <t>SVG</t>
  </si>
  <si>
    <t>Bong AB</t>
  </si>
  <si>
    <t>BONG</t>
  </si>
  <si>
    <t>Bravida Holding</t>
  </si>
  <si>
    <t>BRAV</t>
  </si>
  <si>
    <t>Hemsö fastighets AB</t>
  </si>
  <si>
    <t>HEMS</t>
  </si>
  <si>
    <t>Nordea Hypotek AB (publ)</t>
  </si>
  <si>
    <t>NBHS</t>
  </si>
  <si>
    <t xml:space="preserve">Black Earth Farming Ltd </t>
  </si>
  <si>
    <t>BEF</t>
  </si>
  <si>
    <t>Candyking Holding AB</t>
  </si>
  <si>
    <t>CANDY</t>
  </si>
  <si>
    <t>Metsä Board Oyj</t>
  </si>
  <si>
    <t>METS</t>
  </si>
  <si>
    <t>Cargotec Oyj</t>
  </si>
  <si>
    <t>CGC</t>
  </si>
  <si>
    <t xml:space="preserve">Norrtälje Kommun </t>
  </si>
  <si>
    <t>NORRTL</t>
  </si>
  <si>
    <t>Sparbanken Syd</t>
  </si>
  <si>
    <t>SPS</t>
  </si>
  <si>
    <t>OMX Copenhagen 20 CAP GI</t>
  </si>
  <si>
    <t>DK0060369106</t>
  </si>
  <si>
    <t>Frankis Group Oyj</t>
  </si>
  <si>
    <t>FRANK</t>
  </si>
  <si>
    <t>CPH FN Bond Market</t>
  </si>
  <si>
    <t>HEL FN Bond Market</t>
  </si>
  <si>
    <t>STO FN Bond Market Institutional</t>
  </si>
  <si>
    <t>STO FN Bond Market Retail</t>
  </si>
  <si>
    <t>Fast Partner AB</t>
  </si>
  <si>
    <t>FPAR</t>
  </si>
  <si>
    <t>SPP Livförsäkringar AB</t>
  </si>
  <si>
    <t>SPPL</t>
  </si>
  <si>
    <t>Argentum Capital S.A.</t>
  </si>
  <si>
    <t>ARGT</t>
  </si>
  <si>
    <t>BOL</t>
  </si>
  <si>
    <t>Kemira Oyj</t>
  </si>
  <si>
    <t>Lemminkäinen Oyj</t>
  </si>
  <si>
    <t>LEM</t>
  </si>
  <si>
    <t>OMX Nordic 120 Net Index</t>
  </si>
  <si>
    <t>SE0003270891</t>
  </si>
  <si>
    <t>Natixis Structured Issuance SA</t>
  </si>
  <si>
    <t>NTX</t>
  </si>
  <si>
    <t>KEM</t>
  </si>
  <si>
    <t>FOFS</t>
  </si>
  <si>
    <r>
      <t>Färs &amp; Frosta Sparbank AB (publ)</t>
    </r>
    <r>
      <rPr>
        <sz val="11"/>
        <color theme="1"/>
        <rFont val="Calibri"/>
        <family val="2"/>
        <scheme val="minor"/>
      </rPr>
      <t xml:space="preserve"> </t>
    </r>
  </si>
  <si>
    <t>St1 Nordic Corporation</t>
  </si>
  <si>
    <t>STN</t>
  </si>
  <si>
    <t>XXRICE</t>
  </si>
  <si>
    <t>Magnolia Bostad AB</t>
  </si>
  <si>
    <t>MAB</t>
  </si>
  <si>
    <t>M-Brain Oy</t>
  </si>
  <si>
    <t xml:space="preserve">MBO </t>
  </si>
  <si>
    <t>Vacse AB (publ)</t>
  </si>
  <si>
    <t>VSC</t>
  </si>
  <si>
    <t>PWT Holding A/S</t>
  </si>
  <si>
    <t>PWT</t>
  </si>
  <si>
    <t>Hemfosa Fastigheter AB</t>
  </si>
  <si>
    <t>HEMF</t>
  </si>
  <si>
    <r>
      <t>ÅR Packaging Group</t>
    </r>
    <r>
      <rPr>
        <sz val="11"/>
        <color theme="1"/>
        <rFont val="Calibri"/>
        <family val="2"/>
        <scheme val="minor"/>
      </rPr>
      <t xml:space="preserve"> </t>
    </r>
  </si>
  <si>
    <t>ARPG</t>
  </si>
  <si>
    <t>Index International AB</t>
  </si>
  <si>
    <t>INX</t>
  </si>
  <si>
    <t>Nobina Europe</t>
  </si>
  <si>
    <t>NOBA</t>
  </si>
  <si>
    <t>Kotka</t>
  </si>
  <si>
    <t>KOT</t>
  </si>
  <si>
    <t>Lappeenranta</t>
  </si>
  <si>
    <t>LAP</t>
  </si>
  <si>
    <t>Jyväskylä</t>
  </si>
  <si>
    <t>JYV</t>
  </si>
  <si>
    <t>Vantaa</t>
  </si>
  <si>
    <t>VAN</t>
  </si>
  <si>
    <t>Arise AB</t>
  </si>
  <si>
    <t>AWP</t>
  </si>
  <si>
    <t>CIBOR_3M</t>
  </si>
  <si>
    <t xml:space="preserve">Telefonplan Stockholm Property AB                 </t>
  </si>
  <si>
    <t>TSPAB</t>
  </si>
  <si>
    <t>COV</t>
  </si>
  <si>
    <t>City of Vantaa</t>
  </si>
  <si>
    <t>eTRAVELI AB (publ)</t>
  </si>
  <si>
    <t>ETAB</t>
  </si>
  <si>
    <t>Golden Heigths Aktiebolag</t>
  </si>
  <si>
    <t>GOHE</t>
  </si>
  <si>
    <t xml:space="preserve">NASDAQ OMX Nordic 120 SEK Net Index </t>
  </si>
  <si>
    <t xml:space="preserve">SE0005307089 </t>
  </si>
  <si>
    <t xml:space="preserve">Nacka Kommun </t>
  </si>
  <si>
    <t>NAKO</t>
  </si>
  <si>
    <t>Wallenstam AB</t>
  </si>
  <si>
    <t>WALL</t>
  </si>
  <si>
    <t>ADDvise Lab Solutions AB</t>
  </si>
  <si>
    <t>ADDV</t>
  </si>
  <si>
    <t>Ikano Bostad Stockholm Holding AB</t>
  </si>
  <si>
    <t>IKAB</t>
  </si>
  <si>
    <t>FX -EURUSD</t>
  </si>
  <si>
    <t>XXEURUSD</t>
  </si>
  <si>
    <t>Bergteamet Holding AB</t>
  </si>
  <si>
    <t>BHAB</t>
  </si>
  <si>
    <t>TAA</t>
  </si>
  <si>
    <t>Lassila &amp; Tikanoja Oyj</t>
  </si>
  <si>
    <t>LAT</t>
  </si>
  <si>
    <t>Suominen Oyj</t>
  </si>
  <si>
    <t>SUY</t>
  </si>
  <si>
    <t>Diamorph AB</t>
  </si>
  <si>
    <t>DIAO</t>
  </si>
  <si>
    <t xml:space="preserve">Oscar Properties Holding AB </t>
  </si>
  <si>
    <t>OP</t>
  </si>
  <si>
    <t>Spread Certificates</t>
  </si>
  <si>
    <t>Price</t>
  </si>
  <si>
    <t>inc. Coupon</t>
  </si>
  <si>
    <t>ex. Coupon</t>
  </si>
  <si>
    <t>Estea Logistic Properties 5 AB</t>
  </si>
  <si>
    <t>ELP</t>
  </si>
  <si>
    <t>Lauritz.com A/S</t>
  </si>
  <si>
    <t>LAU</t>
  </si>
  <si>
    <t xml:space="preserve">Nynas AB (publ) </t>
  </si>
  <si>
    <t>NYN</t>
  </si>
  <si>
    <t>Stronghold Invest AB</t>
  </si>
  <si>
    <t>STRI</t>
  </si>
  <si>
    <t>Industrivärden, AB ser. C</t>
  </si>
  <si>
    <t>SAAB AB ser. B</t>
  </si>
  <si>
    <t>SE0000107203</t>
  </si>
  <si>
    <t>Heimstaden AB</t>
  </si>
  <si>
    <t>HEIM</t>
  </si>
  <si>
    <t xml:space="preserve">HKScan Oyj </t>
  </si>
  <si>
    <t>HKS</t>
  </si>
  <si>
    <t>FX -EURNOK</t>
  </si>
  <si>
    <t>FX -USDCAD</t>
  </si>
  <si>
    <t>FX -USDJPY</t>
  </si>
  <si>
    <t>XXEURNOK</t>
  </si>
  <si>
    <t>XXUSDCAD</t>
  </si>
  <si>
    <t>XXUSDJPY</t>
  </si>
  <si>
    <t>FX -USDCHF</t>
  </si>
  <si>
    <t>XXUSDCHF</t>
  </si>
  <si>
    <t>Trelleborg Treasury AB</t>
  </si>
  <si>
    <t>TRELT</t>
  </si>
  <si>
    <t>Delarka Fastighet AB</t>
  </si>
  <si>
    <t>DELAR</t>
  </si>
  <si>
    <t>Bank Norwegian AS</t>
  </si>
  <si>
    <t>BANKNO</t>
  </si>
  <si>
    <t>Hexagon AB</t>
  </si>
  <si>
    <t>HEXB</t>
  </si>
  <si>
    <t xml:space="preserve">AB Sveriges Säkerställda Obligationer </t>
  </si>
  <si>
    <t>SCBC</t>
  </si>
  <si>
    <t>LKAB</t>
  </si>
  <si>
    <t>Marginalen Bank Bankaktiebolag</t>
  </si>
  <si>
    <t>MBB</t>
  </si>
  <si>
    <t>European Directories BondCo S.C.A</t>
  </si>
  <si>
    <t>EDB</t>
  </si>
  <si>
    <t>SSM Holding AB</t>
  </si>
  <si>
    <t>SSM</t>
  </si>
  <si>
    <t>ABG</t>
  </si>
  <si>
    <t>UBS Ltd</t>
  </si>
  <si>
    <t>HEL Structured Products Units</t>
  </si>
  <si>
    <t>STO Structured Products CCY</t>
  </si>
  <si>
    <t>Scandinavian Air Ambulance Holding AB</t>
  </si>
  <si>
    <t>SAAH</t>
  </si>
  <si>
    <t>NorCell</t>
  </si>
  <si>
    <t>NORC</t>
  </si>
  <si>
    <t>Polygon AB</t>
  </si>
  <si>
    <t>POL</t>
  </si>
  <si>
    <t>Victoria Park AB</t>
  </si>
  <si>
    <t>VIC</t>
  </si>
  <si>
    <t>Loomis AB</t>
  </si>
  <si>
    <t>LOOM</t>
  </si>
  <si>
    <t>Vestas Wind Systems A/S</t>
  </si>
  <si>
    <t>DK0060336014</t>
  </si>
  <si>
    <t>AP Moeller-Maersk A/S ser B</t>
  </si>
  <si>
    <t>DK0010244508</t>
  </si>
  <si>
    <t xml:space="preserve">Aligera Holding AB </t>
  </si>
  <si>
    <t>ALIG</t>
  </si>
  <si>
    <t>Equity warrants</t>
  </si>
  <si>
    <t>Subscription period starts</t>
  </si>
  <si>
    <t>Subscription period ends</t>
  </si>
  <si>
    <t>Last Trading Date YYYY-MM-DD</t>
  </si>
  <si>
    <t>Expiration Date YYYY-MM-DD</t>
  </si>
  <si>
    <t>Alma Media Oyj</t>
  </si>
  <si>
    <t>KCR</t>
  </si>
  <si>
    <t>Sanoma Oyj</t>
  </si>
  <si>
    <t>Elekta AB</t>
  </si>
  <si>
    <t>EKTA</t>
  </si>
  <si>
    <t>European Energy A/S</t>
  </si>
  <si>
    <t>EEA</t>
  </si>
  <si>
    <t>Lifco AB</t>
  </si>
  <si>
    <t>LIFCO</t>
  </si>
  <si>
    <r>
      <t>Nya Svensk FastighetsFinansiering AB (publ)</t>
    </r>
    <r>
      <rPr>
        <sz val="11"/>
        <color theme="1"/>
        <rFont val="Calibri"/>
        <family val="2"/>
        <scheme val="minor"/>
      </rPr>
      <t xml:space="preserve"> </t>
    </r>
  </si>
  <si>
    <t>NYSFF</t>
  </si>
  <si>
    <t>Resurs Bank Aktiebolag</t>
  </si>
  <si>
    <t>RESB</t>
  </si>
  <si>
    <t>Active Biotech AB</t>
  </si>
  <si>
    <t>Arcam AB</t>
  </si>
  <si>
    <t>EnQuest Plc</t>
  </si>
  <si>
    <t>Frontline Ltd</t>
  </si>
  <si>
    <t>ShaMaran Petroleum Corp</t>
  </si>
  <si>
    <t>XXX1662</t>
  </si>
  <si>
    <t>SE0001137985</t>
  </si>
  <si>
    <t>SE0005676160</t>
  </si>
  <si>
    <t>GB00B635TG28</t>
  </si>
  <si>
    <t>CA8193201024</t>
  </si>
  <si>
    <t>eQ Oyj</t>
  </si>
  <si>
    <t>Orderbook ID</t>
  </si>
  <si>
    <t>DistIT AB</t>
  </si>
  <si>
    <t>DISTIT</t>
  </si>
  <si>
    <t>Stendörren Fastigheter</t>
  </si>
  <si>
    <t>STEN</t>
  </si>
  <si>
    <t>Mangold Fondkomission AB</t>
  </si>
  <si>
    <t>Destia Group Oyj</t>
  </si>
  <si>
    <t>DES</t>
  </si>
  <si>
    <t xml:space="preserve">Elematic Oyj </t>
  </si>
  <si>
    <t>ELEMAT</t>
  </si>
  <si>
    <t>Technopolis Oyj</t>
  </si>
  <si>
    <t>TPS</t>
  </si>
  <si>
    <t>Vaasan kaupunki</t>
  </si>
  <si>
    <t>VAA</t>
  </si>
  <si>
    <t>NIBE Industrier AB</t>
  </si>
  <si>
    <t>NIBE</t>
  </si>
  <si>
    <t>TYO</t>
  </si>
  <si>
    <t>STO Sustainable Bonds</t>
  </si>
  <si>
    <t>YA Holding AB</t>
  </si>
  <si>
    <t>YAH</t>
  </si>
  <si>
    <t>Coloplast A/S</t>
  </si>
  <si>
    <t>DK0060448595</t>
  </si>
  <si>
    <t>Chr Hansen Holding A/S</t>
  </si>
  <si>
    <t>DK0060227585</t>
  </si>
  <si>
    <t>ISS A/S</t>
  </si>
  <si>
    <t>DK0060542181</t>
  </si>
  <si>
    <t>Troax Corp AB</t>
  </si>
  <si>
    <t>TRO</t>
  </si>
  <si>
    <t>Lidingö Stad</t>
  </si>
  <si>
    <t>LID</t>
  </si>
  <si>
    <t>AFA</t>
  </si>
  <si>
    <t>Ceratiidae II AB</t>
  </si>
  <si>
    <t>CERA</t>
  </si>
  <si>
    <t>Morgan Stanley International Plc</t>
  </si>
  <si>
    <t>MSIP</t>
  </si>
  <si>
    <t>AS Pro Kapital Grupp</t>
  </si>
  <si>
    <t>PROKAP </t>
  </si>
  <si>
    <t>SIG Invest AB</t>
  </si>
  <si>
    <t>SIG</t>
  </si>
  <si>
    <t>4finance S.A.</t>
  </si>
  <si>
    <t>4FI</t>
  </si>
  <si>
    <t>Seinäjoen kaupunki</t>
  </si>
  <si>
    <t>SEI</t>
  </si>
  <si>
    <t>Morgan Stanley B.V.</t>
  </si>
  <si>
    <t>Morgan Stanley &amp; Co. International plc</t>
  </si>
  <si>
    <t>ABG Sundal Collier ASA</t>
  </si>
  <si>
    <t>SE0007100581</t>
  </si>
  <si>
    <t>SE0000862997</t>
  </si>
  <si>
    <r>
      <t>BillerudKorsnäs AB</t>
    </r>
    <r>
      <rPr>
        <sz val="11"/>
        <color rgb="FF1F497D"/>
        <rFont val="Calibri"/>
        <family val="2"/>
        <scheme val="minor"/>
      </rPr>
      <t xml:space="preserve"> </t>
    </r>
  </si>
  <si>
    <t xml:space="preserve">BillerudKorsnäs AB </t>
  </si>
  <si>
    <t>Solteq Oyj</t>
  </si>
  <si>
    <t>STQ</t>
  </si>
  <si>
    <t>Varbergs Sparbank</t>
  </si>
  <si>
    <t>VSB</t>
  </si>
  <si>
    <t>Nordlys AB</t>
  </si>
  <si>
    <t>Estancia Logistik AB</t>
  </si>
  <si>
    <t>EST</t>
  </si>
  <si>
    <t>FX -USDDKK</t>
  </si>
  <si>
    <t>XXUSDDKK</t>
  </si>
  <si>
    <t>DK0010274414</t>
  </si>
  <si>
    <t>Willhem AB</t>
  </si>
  <si>
    <t>WILL</t>
  </si>
  <si>
    <t>STOXX Europe 600 Real Estate</t>
  </si>
  <si>
    <t>STOXX 600 Telecommunications</t>
  </si>
  <si>
    <t>STOXX 600 Oil &amp; Gas</t>
  </si>
  <si>
    <t>STOXX 600 Healthcare</t>
  </si>
  <si>
    <t>STOXX 600 Basic Resources</t>
  </si>
  <si>
    <t>STOXX 600 Banks</t>
  </si>
  <si>
    <t>STOXX 600</t>
  </si>
  <si>
    <t>Euro Stoxx 50 Index</t>
  </si>
  <si>
    <t>CH0043274395</t>
  </si>
  <si>
    <t>Espoon kaupunki</t>
  </si>
  <si>
    <r>
      <t>ESP</t>
    </r>
    <r>
      <rPr>
        <sz val="11"/>
        <color rgb="FF1F497D"/>
        <rFont val="Calibri"/>
        <family val="2"/>
        <scheme val="minor"/>
      </rPr>
      <t xml:space="preserve"> </t>
    </r>
  </si>
  <si>
    <t xml:space="preserve">KCG Europe Limited </t>
  </si>
  <si>
    <t>GEL</t>
  </si>
  <si>
    <t>Genmab A/S</t>
  </si>
  <si>
    <t>DK0010272202</t>
  </si>
  <si>
    <t>GN Store Nord A/S</t>
  </si>
  <si>
    <t>DK0010272632</t>
  </si>
  <si>
    <t>Bavarian Nordic A/S</t>
  </si>
  <si>
    <t>DK0015998017</t>
  </si>
  <si>
    <t>D/S Norden A/S</t>
  </si>
  <si>
    <t>DK0060083210</t>
  </si>
  <si>
    <t>NKT Holding A/S</t>
  </si>
  <si>
    <t>DK0010287663</t>
  </si>
  <si>
    <t>Exceed Capital Sverige AB</t>
  </si>
  <si>
    <t>BMW AG</t>
  </si>
  <si>
    <t>DE0005190003</t>
  </si>
  <si>
    <t>Volkswagen AG</t>
  </si>
  <si>
    <t>Zalando SE</t>
  </si>
  <si>
    <t>DE000ZAL1111</t>
  </si>
  <si>
    <t>Porsche Automobil Holding SE</t>
  </si>
  <si>
    <t>DE000PAH0038</t>
  </si>
  <si>
    <t>Daimler AG</t>
  </si>
  <si>
    <t>DE0007100000</t>
  </si>
  <si>
    <t>RWE AG</t>
  </si>
  <si>
    <t>DE0007037129</t>
  </si>
  <si>
    <t>DE000CBK1001</t>
  </si>
  <si>
    <t>DE0007664039</t>
  </si>
  <si>
    <t>Sparbanken Skåne</t>
  </si>
  <si>
    <t>SBS</t>
  </si>
  <si>
    <t>NP3 Fastigheter AB</t>
  </si>
  <si>
    <t>NP3FA</t>
  </si>
  <si>
    <t>Lantmännen ek för</t>
  </si>
  <si>
    <t>LANTM</t>
  </si>
  <si>
    <t>Alphabet Inc. C class</t>
  </si>
  <si>
    <t>US02079K1079</t>
  </si>
  <si>
    <t>Apple Inc.</t>
  </si>
  <si>
    <t>US0378331005</t>
  </si>
  <si>
    <t>Atlas Copco AB  ser. B</t>
  </si>
  <si>
    <t>Facebook inc.</t>
  </si>
  <si>
    <t>US30303M1027</t>
  </si>
  <si>
    <t>GlaxoSmithKline plc.</t>
  </si>
  <si>
    <t>US37733W1053</t>
  </si>
  <si>
    <t>Precise Biometrics AB</t>
  </si>
  <si>
    <t>SSAB Svenskt Stål AB ser. B</t>
  </si>
  <si>
    <t>SE0000120669</t>
  </si>
  <si>
    <t>Tesla Motors, Inc</t>
  </si>
  <si>
    <t>US88160R1014</t>
  </si>
  <si>
    <t>Microsoft Corp</t>
  </si>
  <si>
    <t>US5949181045</t>
  </si>
  <si>
    <t>McDonald's Corp</t>
  </si>
  <si>
    <t>US5801351017</t>
  </si>
  <si>
    <t>Wal-Mart Stories Inc</t>
  </si>
  <si>
    <t>US9311421039</t>
  </si>
  <si>
    <t>Walt Disney Co</t>
  </si>
  <si>
    <t>US2546871060</t>
  </si>
  <si>
    <t>Coca-Cola Co</t>
  </si>
  <si>
    <t>US1912161007</t>
  </si>
  <si>
    <t>Mastercard Inc</t>
  </si>
  <si>
    <t>US57636Q1040</t>
  </si>
  <si>
    <t>General Electric Co</t>
  </si>
  <si>
    <t>Alibaba Group HLDG</t>
  </si>
  <si>
    <t>US01609W1027</t>
  </si>
  <si>
    <t>Amazon.Com Inc</t>
  </si>
  <si>
    <t>US0231351067</t>
  </si>
  <si>
    <t>Netflix Inc</t>
  </si>
  <si>
    <t>US64110L1061</t>
  </si>
  <si>
    <t>SKANE</t>
  </si>
  <si>
    <t>Skåne läns landsting</t>
  </si>
  <si>
    <t>Mobylife Holding A/S</t>
  </si>
  <si>
    <t>MOBY</t>
  </si>
  <si>
    <t>Goldman Sachs International</t>
  </si>
  <si>
    <t xml:space="preserve">Gilead Sciences, Inc. </t>
  </si>
  <si>
    <t>US3755581036</t>
  </si>
  <si>
    <t>Adidas AG</t>
  </si>
  <si>
    <t>DE000A1EWWW0</t>
  </si>
  <si>
    <t>Nike Inc.</t>
  </si>
  <si>
    <t>US6541061031</t>
  </si>
  <si>
    <t>DE0005140008</t>
  </si>
  <si>
    <t>Concept Fund Solutions</t>
  </si>
  <si>
    <t>CONCEP</t>
  </si>
  <si>
    <t>SE0007100599</t>
  </si>
  <si>
    <t>Kvalitena AB</t>
  </si>
  <si>
    <t>KVA</t>
  </si>
  <si>
    <t>Long Symbol</t>
  </si>
  <si>
    <t>MST</t>
  </si>
  <si>
    <t>Morgan Stanley &amp; Co. Intern PLC</t>
  </si>
  <si>
    <t>EUSIPA Code</t>
  </si>
  <si>
    <t>Uncapped Capital Protection</t>
  </si>
  <si>
    <t>Exchangeable Certificates</t>
  </si>
  <si>
    <t>Capped Capital Protected</t>
  </si>
  <si>
    <t>Capital Protection with Knock-Out</t>
  </si>
  <si>
    <t>Capital Protection with Coupon</t>
  </si>
  <si>
    <t>Miscellaneous Capital Protection</t>
  </si>
  <si>
    <t>Discount Certificates</t>
  </si>
  <si>
    <t>Barrier Discount Certificates</t>
  </si>
  <si>
    <t>Reverse Convertibles</t>
  </si>
  <si>
    <t>Barrier Reverse Convertibles</t>
  </si>
  <si>
    <t>Capped Outperformance Certificates</t>
  </si>
  <si>
    <t>Capped Bonus Certificates</t>
  </si>
  <si>
    <t xml:space="preserve"> Express Certificates</t>
  </si>
  <si>
    <t>Miscellaneous Yield Enhancement</t>
  </si>
  <si>
    <t>Tracker Certificates</t>
  </si>
  <si>
    <t>Outperformance Certificates</t>
  </si>
  <si>
    <t>Bonus Certificates</t>
  </si>
  <si>
    <t>Outperformance Bonus Certificates</t>
  </si>
  <si>
    <t>Twin-Win Certificates</t>
  </si>
  <si>
    <t>Miscellaneous Participation</t>
  </si>
  <si>
    <t>Warrants</t>
  </si>
  <si>
    <t>Spread Warrants</t>
  </si>
  <si>
    <t>Miscellaneous Leverage without Knock-Out</t>
  </si>
  <si>
    <t>Knock-Out Warrants</t>
  </si>
  <si>
    <t>Open-end Knock-Out Warrants</t>
  </si>
  <si>
    <t>Mini-Futures</t>
  </si>
  <si>
    <t>Double Knock-Out Warrants</t>
  </si>
  <si>
    <t>Miscellaneous Leverage with Knock-Out</t>
  </si>
  <si>
    <t>Constant Leverage Certificate</t>
  </si>
  <si>
    <t>Miscellaneous Constant Leverage Products</t>
  </si>
  <si>
    <t>EUSIPA Name</t>
  </si>
  <si>
    <t>Moberg Pharma AB</t>
  </si>
  <si>
    <t>MOPH</t>
  </si>
  <si>
    <t xml:space="preserve">Containerships Oyj </t>
  </si>
  <si>
    <t>COSH</t>
  </si>
  <si>
    <t>Kotkamills Group Oyj</t>
  </si>
  <si>
    <t>KOTKAM</t>
  </si>
  <si>
    <t>Scandinavian Biogas Fuels International AB</t>
  </si>
  <si>
    <t>SCBIO</t>
  </si>
  <si>
    <t>TF Bank AB (publ)</t>
  </si>
  <si>
    <t>TFB</t>
  </si>
  <si>
    <t>Västra Götalands Läns Landsting</t>
  </si>
  <si>
    <t>VGLL</t>
  </si>
  <si>
    <t>Tobii AB</t>
  </si>
  <si>
    <t>SE0002591420</t>
  </si>
  <si>
    <t>DK0016268840</t>
  </si>
  <si>
    <t>ALME</t>
  </si>
  <si>
    <t>ALM Equity AB</t>
  </si>
  <si>
    <t>Pareto Securities</t>
  </si>
  <si>
    <t>PAB</t>
  </si>
  <si>
    <t>Matsorower AB</t>
  </si>
  <si>
    <t>MAT</t>
  </si>
  <si>
    <t>Telia Company AB (publ)</t>
  </si>
  <si>
    <t>Revenio Group Oyj</t>
  </si>
  <si>
    <t>FI0009010912</t>
  </si>
  <si>
    <t>FI0009007694</t>
  </si>
  <si>
    <t>FI0009000251</t>
  </si>
  <si>
    <t>Neste Oyj</t>
  </si>
  <si>
    <t>CapMan Oyj</t>
  </si>
  <si>
    <t>FI0009009377</t>
  </si>
  <si>
    <t>Velcora Holding AB</t>
  </si>
  <si>
    <t>VELCO</t>
  </si>
  <si>
    <t>Svea Ekonomi AB</t>
  </si>
  <si>
    <r>
      <t>SVEA</t>
    </r>
    <r>
      <rPr>
        <sz val="11"/>
        <color rgb="FF1F497D"/>
        <rFont val="Calibri"/>
        <family val="2"/>
        <scheme val="minor"/>
      </rPr>
      <t xml:space="preserve"> </t>
    </r>
  </si>
  <si>
    <t>Svensk Hypotekspension Fond3 AB</t>
  </si>
  <si>
    <t>SHF</t>
  </si>
  <si>
    <t>Bilia AB</t>
  </si>
  <si>
    <t>BILI</t>
  </si>
  <si>
    <t>Byggmästare Ander J Ahlström Fastighets AB</t>
  </si>
  <si>
    <t>BAF</t>
  </si>
  <si>
    <t>FTSE 100 INDEX</t>
  </si>
  <si>
    <t>GB0001383545</t>
  </si>
  <si>
    <t>SGLH</t>
  </si>
  <si>
    <t>Scan Global Logistics Holding ApS</t>
  </si>
  <si>
    <t>Bonum Pankki Oyj</t>
  </si>
  <si>
    <t>BONU</t>
  </si>
  <si>
    <t>SSEF</t>
  </si>
  <si>
    <t xml:space="preserve">Södra Skogsägarna Ekonomiska Förening </t>
  </si>
  <si>
    <t>SANO</t>
  </si>
  <si>
    <t>DONG Energy A/S</t>
  </si>
  <si>
    <t>DK0060094928</t>
  </si>
  <si>
    <t>SE0003366871</t>
  </si>
  <si>
    <t>Func Food Group Oyj</t>
  </si>
  <si>
    <t>FFG</t>
  </si>
  <si>
    <t>FOCHEM</t>
  </si>
  <si>
    <t>Forchem Oyj</t>
  </si>
  <si>
    <t>Advanced SolTech Sweden AB</t>
  </si>
  <si>
    <t>ASTS</t>
  </si>
  <si>
    <t xml:space="preserve">Strömma Turism &amp; Sjöfart AB </t>
  </si>
  <si>
    <t>STS</t>
  </si>
  <si>
    <t xml:space="preserve">Vostok New Ventures Ltd </t>
  </si>
  <si>
    <t>VNV</t>
  </si>
  <si>
    <t>Tobin Properties AB</t>
  </si>
  <si>
    <t>TOBIN</t>
  </si>
  <si>
    <t>Alcadon Holding AB</t>
  </si>
  <si>
    <t>ALC</t>
  </si>
  <si>
    <t>Nikkei 225 Index</t>
  </si>
  <si>
    <t>JP9010C00002</t>
  </si>
  <si>
    <t>GAMER INDEX</t>
  </si>
  <si>
    <t>DE000SLA2E31</t>
  </si>
  <si>
    <t>GB00B01FLG62</t>
  </si>
  <si>
    <t>G4S PLC</t>
  </si>
  <si>
    <t>Ratos B</t>
  </si>
  <si>
    <t>SE0000111940</t>
  </si>
  <si>
    <t>GS Sweden AB</t>
  </si>
  <si>
    <t>SE0008348304</t>
  </si>
  <si>
    <t>SE0007871645</t>
  </si>
  <si>
    <t>Cherry AB</t>
  </si>
  <si>
    <t>CHERAB</t>
  </si>
  <si>
    <t>Karo Pharma AB</t>
  </si>
  <si>
    <t>SE0007464888</t>
  </si>
  <si>
    <t>KID Link</t>
  </si>
  <si>
    <t>HEXPOL AB ser. B</t>
  </si>
  <si>
    <t>VVO-yhtymä Oyj</t>
  </si>
  <si>
    <t>VVO</t>
  </si>
  <si>
    <t>Hancap AB</t>
  </si>
  <si>
    <t>HANC</t>
  </si>
  <si>
    <t>Aktiebolaget Fastotor (publ)</t>
  </si>
  <si>
    <t>ABFAST</t>
  </si>
  <si>
    <t xml:space="preserve">A group of Retail Assets </t>
  </si>
  <si>
    <t>AGRA</t>
  </si>
  <si>
    <t>Catena Media p.l.c</t>
  </si>
  <si>
    <t>CATME</t>
  </si>
  <si>
    <t>EURO STOXX 50 Volatility</t>
  </si>
  <si>
    <t>DE000A0C3QF1</t>
  </si>
  <si>
    <t xml:space="preserve">Serneke Group AB </t>
  </si>
  <si>
    <t xml:space="preserve">SRNKE </t>
  </si>
  <si>
    <t>Hufvudstaden A</t>
  </si>
  <si>
    <t>SE0000170375</t>
  </si>
  <si>
    <t>SE0000379190</t>
  </si>
  <si>
    <t>Klövern AB Ser. B</t>
  </si>
  <si>
    <t>SE0006593919</t>
  </si>
  <si>
    <t>Hufvudstaden AB ser. A</t>
  </si>
  <si>
    <t xml:space="preserve">Country </t>
  </si>
  <si>
    <t>List Pop ID / Nasdaq ID</t>
  </si>
  <si>
    <t>DK</t>
  </si>
  <si>
    <t>Danske Bank</t>
  </si>
  <si>
    <t>UTC</t>
  </si>
  <si>
    <t>Alm. Brand</t>
  </si>
  <si>
    <t>Arbejdernes Landsbank</t>
  </si>
  <si>
    <t>Skandinaviska Enskilda Banken, Danmark</t>
  </si>
  <si>
    <t>Lån &amp; Spar Bank</t>
  </si>
  <si>
    <t>Nordea Bank Danmark</t>
  </si>
  <si>
    <t>Handelsbanken, filial af Svenske Handelskbanken AB (publ.)</t>
  </si>
  <si>
    <t>HP Fondsmæglerselskab A/S</t>
  </si>
  <si>
    <t>Jyske Bank</t>
  </si>
  <si>
    <t>Fondsmæglerselskabet Maj Invest</t>
  </si>
  <si>
    <t>Nykredit Bank</t>
  </si>
  <si>
    <t>Ringkjøbing Landbobank</t>
  </si>
  <si>
    <t>Spar Nord Bank</t>
  </si>
  <si>
    <t>Saxo Privatbank</t>
  </si>
  <si>
    <t>Valid From</t>
  </si>
  <si>
    <t>Valid Thru</t>
  </si>
  <si>
    <t>Danish</t>
  </si>
  <si>
    <t>Allocation profile (afdelingstype)</t>
  </si>
  <si>
    <t>Shares (Aktier)</t>
  </si>
  <si>
    <t>Bonds (Obligationer)</t>
  </si>
  <si>
    <t>Balanced (Blandede afdelinger)</t>
  </si>
  <si>
    <t>Hedge association (Hedgeforeninger)</t>
  </si>
  <si>
    <t>Legal construction</t>
  </si>
  <si>
    <t>K - Account-based investment funds (Kontoførende)</t>
  </si>
  <si>
    <t>B - Investment companies (Bevisudstedende)</t>
  </si>
  <si>
    <t>Investment focus (geographic)</t>
  </si>
  <si>
    <t>D - Danish (Dansk)</t>
  </si>
  <si>
    <t>U - Foreign (Udenlandsk)</t>
  </si>
  <si>
    <t>G - Global</t>
  </si>
  <si>
    <t>Investment focus (instrument)</t>
  </si>
  <si>
    <t>O - Bonds (Obligationer)</t>
  </si>
  <si>
    <t>X - Index (Indeks)</t>
  </si>
  <si>
    <t>A - Shares (Aktier)</t>
  </si>
  <si>
    <t>F - Mix (Blandet)</t>
  </si>
  <si>
    <t>Allocation profile (Udlodningsprofil)</t>
  </si>
  <si>
    <t>C - Akkumulerende/Cumulative</t>
  </si>
  <si>
    <t>M - Minimumsudlodning</t>
  </si>
  <si>
    <t>S - Summarisk</t>
  </si>
  <si>
    <t>U - Anden profil</t>
  </si>
  <si>
    <t xml:space="preserve">Filtering class </t>
  </si>
  <si>
    <t>FundCollect</t>
  </si>
  <si>
    <t>The Fund itself</t>
  </si>
  <si>
    <t>Taxation (beskatningsprincip)</t>
  </si>
  <si>
    <t>R - Realization (Realisation)</t>
  </si>
  <si>
    <t>L - Mark-to-market (Lager)</t>
  </si>
  <si>
    <t>Type of fund (Foreningstype)</t>
  </si>
  <si>
    <t>INF - Investeringsforening</t>
  </si>
  <si>
    <t>PMF - Pengemarked</t>
  </si>
  <si>
    <t>FOF - Fund of Funds</t>
  </si>
  <si>
    <t>EUF - Erhvervsudvikling</t>
  </si>
  <si>
    <t>PLF - Placeringsinfo</t>
  </si>
  <si>
    <t>FAF - Fåmandsforening</t>
  </si>
  <si>
    <t>HEF - Hedgeforening</t>
  </si>
  <si>
    <t>AKO - Andre Kollektive Ordninger</t>
  </si>
  <si>
    <t>PRF - Professionelle foreninger</t>
  </si>
  <si>
    <t>Fund Domicile (Hjemland)</t>
  </si>
  <si>
    <t>Foreningstype (Submarket affiliation)</t>
  </si>
  <si>
    <t>Investeringsforening, special og hedeforeninger - Regler pkt. 2.2</t>
  </si>
  <si>
    <t>Andre kollektive investeringsforeninger - Regler pkt 2.3</t>
  </si>
  <si>
    <t>Øvrige investeringsinstituktter DK - Regler pkt 2.4</t>
  </si>
  <si>
    <t>Udenlandske UCITS - Regler pkt 2.5</t>
  </si>
  <si>
    <t>Øvrige udenlandske investeringsinstitutter - Regler pkt 2.6</t>
  </si>
  <si>
    <t>Foreningens navn</t>
  </si>
  <si>
    <t>Danske Invest</t>
  </si>
  <si>
    <t>Danske Invest Select</t>
  </si>
  <si>
    <t>Fundamental Invest</t>
  </si>
  <si>
    <t>Gudme Raaschou Invest</t>
  </si>
  <si>
    <t>Independent Invest</t>
  </si>
  <si>
    <t>Jyske Invest</t>
  </si>
  <si>
    <t>Lån &amp; Spar Invest</t>
  </si>
  <si>
    <t>Maj Invest</t>
  </si>
  <si>
    <t>Multi Manager Invest</t>
  </si>
  <si>
    <t>Nordea Invest</t>
  </si>
  <si>
    <t>Nykredit Invest</t>
  </si>
  <si>
    <t>Sparinvest</t>
  </si>
  <si>
    <t>StockRate Invest</t>
  </si>
  <si>
    <t>Sydinvest</t>
  </si>
  <si>
    <t>Wealth Invest</t>
  </si>
  <si>
    <t>Country</t>
  </si>
  <si>
    <t>Capital Association</t>
  </si>
  <si>
    <t>List Pop ID</t>
  </si>
  <si>
    <t>Name Unit Trust</t>
  </si>
  <si>
    <t xml:space="preserve">Name </t>
  </si>
  <si>
    <t xml:space="preserve">Instrument name
</t>
  </si>
  <si>
    <t>Long name</t>
  </si>
  <si>
    <t>Short name instrument</t>
  </si>
  <si>
    <t xml:space="preserve">Instrument Currency 
</t>
  </si>
  <si>
    <t xml:space="preserve">Trading Currency
</t>
  </si>
  <si>
    <t>Par Value</t>
  </si>
  <si>
    <t xml:space="preserve">Fund Domicile
</t>
  </si>
  <si>
    <t>FISN code</t>
  </si>
  <si>
    <t>CFI code</t>
  </si>
  <si>
    <t>Swedish Orphan Biovitrum AB</t>
  </si>
  <si>
    <t>SE0000872095</t>
  </si>
  <si>
    <t>Adapta Fastigheter AB (publ)</t>
  </si>
  <si>
    <t>ADAPTA</t>
  </si>
  <si>
    <t>Betsson AB</t>
  </si>
  <si>
    <t>BETSB</t>
  </si>
  <si>
    <t>Host Property AB</t>
  </si>
  <si>
    <t>HSPR</t>
  </si>
  <si>
    <t>Icelandair Group hf.</t>
  </si>
  <si>
    <t>ICEAIR</t>
  </si>
  <si>
    <t>Taaleri Oyj</t>
  </si>
  <si>
    <t>TryggHem Projekt 1 AB</t>
  </si>
  <si>
    <t>TRHP</t>
  </si>
  <si>
    <t>Collector AB</t>
  </si>
  <si>
    <t>SE0007048020</t>
  </si>
  <si>
    <t>Catena Media PLC</t>
  </si>
  <si>
    <t>MT0001000109</t>
  </si>
  <si>
    <t>SE0001634262</t>
  </si>
  <si>
    <t>FastPartner AB</t>
  </si>
  <si>
    <t>Hansa Medical AB</t>
  </si>
  <si>
    <t>SE0002148817</t>
  </si>
  <si>
    <t>Immunovia AB</t>
  </si>
  <si>
    <t>SE0006091997</t>
  </si>
  <si>
    <t>SE0001200015</t>
  </si>
  <si>
    <t>SE0007074505</t>
  </si>
  <si>
    <t>Net Insight AB</t>
  </si>
  <si>
    <t>SE0000366098</t>
  </si>
  <si>
    <t>Diös Fastigheter AB</t>
  </si>
  <si>
    <t>VBG Group AB</t>
  </si>
  <si>
    <t>SE0000115107</t>
  </si>
  <si>
    <t>Jetpak Top Holding AB</t>
  </si>
  <si>
    <t>JETP</t>
  </si>
  <si>
    <t>Ferratum Bank p.l.c</t>
  </si>
  <si>
    <t>FERRA</t>
  </si>
  <si>
    <t>Sveavalvet AB</t>
  </si>
  <si>
    <t xml:space="preserve">SVEAV </t>
  </si>
  <si>
    <t>Kindred Group plc</t>
  </si>
  <si>
    <t xml:space="preserve">FOREX Bank Aktiebolag </t>
  </si>
  <si>
    <t>FOREX</t>
  </si>
  <si>
    <t>Axfood AB</t>
  </si>
  <si>
    <t>SE0006993770</t>
  </si>
  <si>
    <t>Snap Inc</t>
  </si>
  <si>
    <t>US83304A1060</t>
  </si>
  <si>
    <t>STO Structured Products NOK</t>
  </si>
  <si>
    <t>NRB</t>
  </si>
  <si>
    <t>Sunborn London Oyj</t>
  </si>
  <si>
    <t>SUNL</t>
  </si>
  <si>
    <t>DDM Debt AB (publ)</t>
  </si>
  <si>
    <t>DDM2</t>
  </si>
  <si>
    <t>Oma Säästöpankki Oyj</t>
  </si>
  <si>
    <t>OMSO</t>
  </si>
  <si>
    <t>LSTH Svenska Handelsfastigheter AB</t>
  </si>
  <si>
    <t>LSTH</t>
  </si>
  <si>
    <t>Kinnevik AB ser. B</t>
  </si>
  <si>
    <t>Berkshire Hathaway B</t>
  </si>
  <si>
    <t>US0846707026</t>
  </si>
  <si>
    <t>AT&amp;T</t>
  </si>
  <si>
    <t>US00206R1023</t>
  </si>
  <si>
    <t>US92826C8394</t>
  </si>
  <si>
    <t>Johnson &amp; Johnson</t>
  </si>
  <si>
    <t>US4781601046</t>
  </si>
  <si>
    <t>US8552441094</t>
  </si>
  <si>
    <t>NVIDIA</t>
  </si>
  <si>
    <t>US67066G1040</t>
  </si>
  <si>
    <t>Avesta Kommun</t>
  </si>
  <si>
    <t>AVE</t>
  </si>
  <si>
    <t xml:space="preserve">Akademibokhandeln Holding AB </t>
  </si>
  <si>
    <t xml:space="preserve">ABHH </t>
  </si>
  <si>
    <t>Genova Property Group AB</t>
  </si>
  <si>
    <t>GPG</t>
  </si>
  <si>
    <t>JSM Financial Group AB</t>
  </si>
  <si>
    <t>JSM</t>
  </si>
  <si>
    <t>Käppalaförbundet</t>
  </si>
  <si>
    <t>KAPPA</t>
  </si>
  <si>
    <t>Starbreeze B</t>
  </si>
  <si>
    <t>SE0005992831</t>
  </si>
  <si>
    <t>Ahlstrom-Munksjö Oyj</t>
  </si>
  <si>
    <t>AM1</t>
  </si>
  <si>
    <t>Essity AB ser. A</t>
  </si>
  <si>
    <t>SE0009922156</t>
  </si>
  <si>
    <t>Essity AB ser. B</t>
  </si>
  <si>
    <t>SE0009922164</t>
  </si>
  <si>
    <t xml:space="preserve">Humlegården Fastigheter AB (publ) </t>
  </si>
  <si>
    <t>HUMLE</t>
  </si>
  <si>
    <t xml:space="preserve">Qliro Group AB (publ) </t>
  </si>
  <si>
    <t>QLRO</t>
  </si>
  <si>
    <t>Citigroup Global Markets Funding Luxembourg S.C.A.</t>
  </si>
  <si>
    <t>CITIGM</t>
  </si>
  <si>
    <t xml:space="preserve">SBB i Norden AB </t>
  </si>
  <si>
    <t>SBBIN</t>
  </si>
  <si>
    <t>SCANB</t>
  </si>
  <si>
    <t>Intea Fastigheter AB (publ)</t>
  </si>
  <si>
    <t>INTEA</t>
  </si>
  <si>
    <t>SE0007074281</t>
  </si>
  <si>
    <t>Lundin Mining Corporation</t>
  </si>
  <si>
    <t>CA5503721063</t>
  </si>
  <si>
    <t>Bund Futures Index</t>
  </si>
  <si>
    <t>DE000SLA2W62</t>
  </si>
  <si>
    <t>XXNORRUS</t>
  </si>
  <si>
    <t>Galliaden Holding AB (publ)</t>
  </si>
  <si>
    <t>GALH</t>
  </si>
  <si>
    <t>Avanza Bank Holding</t>
  </si>
  <si>
    <t xml:space="preserve">SHH Bostad AB </t>
  </si>
  <si>
    <t>SHBO</t>
  </si>
  <si>
    <t>Stillfront Group AB</t>
  </si>
  <si>
    <t>SF</t>
  </si>
  <si>
    <t>Maha Energy AB</t>
  </si>
  <si>
    <t>MAHA</t>
  </si>
  <si>
    <t>BMST</t>
  </si>
  <si>
    <t xml:space="preserve">Ixat Intressenter AB (publ) </t>
  </si>
  <si>
    <t>IXAT</t>
  </si>
  <si>
    <t xml:space="preserve">Fibernät i Mellansverige AB (publ) </t>
  </si>
  <si>
    <t>FIBER</t>
  </si>
  <si>
    <t>FNFI</t>
  </si>
  <si>
    <t xml:space="preserve">Legres AB (publ) </t>
  </si>
  <si>
    <t xml:space="preserve">Danske Hypotek </t>
  </si>
  <si>
    <t>DANHY</t>
  </si>
  <si>
    <t>LEGRE</t>
  </si>
  <si>
    <t xml:space="preserve">CHR Bygga Bostäder Holding AB </t>
  </si>
  <si>
    <t>BBH</t>
  </si>
  <si>
    <t>Bond Type</t>
  </si>
  <si>
    <t>BillerudKorsnäs</t>
  </si>
  <si>
    <t>SEB Wealth Management</t>
  </si>
  <si>
    <t>Alternative Investment Funds (DKK)</t>
  </si>
  <si>
    <t>LEI code</t>
  </si>
  <si>
    <t>Fund Issuer</t>
  </si>
  <si>
    <t>Bank Invest</t>
  </si>
  <si>
    <t>BLS Invest</t>
  </si>
  <si>
    <t>C WorldWide</t>
  </si>
  <si>
    <t>Formuepleje Epikur</t>
  </si>
  <si>
    <t>Formuepleje Fokus</t>
  </si>
  <si>
    <t>Formuepleje Forbrugsaktier</t>
  </si>
  <si>
    <t>Formuepleje Gloabe Aktier</t>
  </si>
  <si>
    <t>Formuepleje LimiTTellus</t>
  </si>
  <si>
    <t>Formuepleje Merkur</t>
  </si>
  <si>
    <t>Formuepleje Optimum</t>
  </si>
  <si>
    <t>Formuepleje Pareto</t>
  </si>
  <si>
    <t>Formuepleje Penta</t>
  </si>
  <si>
    <t>Formuepleje Safe</t>
  </si>
  <si>
    <t>IR Basis A/S</t>
  </si>
  <si>
    <t>IR Erhverv A/S</t>
  </si>
  <si>
    <t>IR Favoritter A/S</t>
  </si>
  <si>
    <t>IR Højrente A/S</t>
  </si>
  <si>
    <t>IR Vækstlande A/S</t>
  </si>
  <si>
    <t>Kapfor Accunia Invest</t>
  </si>
  <si>
    <t>Kapfor BankInvest Select</t>
  </si>
  <si>
    <t>Kapfor Blue Strait Capital</t>
  </si>
  <si>
    <t>Kapfor Nykredit Invest</t>
  </si>
  <si>
    <t xml:space="preserve">Kapfor Nykredit Invest, Plac </t>
  </si>
  <si>
    <t>Kapfor World Wide Invest</t>
  </si>
  <si>
    <t>Kapitalforeningen BankInvest</t>
  </si>
  <si>
    <t>Lån og Spar Invest</t>
  </si>
  <si>
    <t>Ress Life Investments</t>
  </si>
  <si>
    <t>SEB Invest</t>
  </si>
  <si>
    <t>Skagen Fondene</t>
  </si>
  <si>
    <t>Sparinvest Sicav</t>
  </si>
  <si>
    <t>Værdipapirfond Independ. InvII</t>
  </si>
  <si>
    <t>Værdipapirfonden Sydinvest</t>
  </si>
  <si>
    <t>ValueInvest Danmark</t>
  </si>
  <si>
    <t>Base Product</t>
  </si>
  <si>
    <t>Sub Product</t>
  </si>
  <si>
    <t>Further Sub Product</t>
  </si>
  <si>
    <t>"GROS" -Grains Oil Seeds</t>
  </si>
  <si>
    <t>"FWHT" -Feed Wheat</t>
  </si>
  <si>
    <t>“NRGY” Energy</t>
  </si>
  <si>
    <t>"SOFT" -Softs</t>
  </si>
  <si>
    <t>"SOYB" -Soybeans</t>
  </si>
  <si>
    <t>“ENVR” Environmental</t>
  </si>
  <si>
    <t>"OOLI" -Olive Oil</t>
  </si>
  <si>
    <t>"CORN" -Corn</t>
  </si>
  <si>
    <t>“FRGT” Freight</t>
  </si>
  <si>
    <t>"DIRY" -Dairy</t>
  </si>
  <si>
    <t>"RPSD" -Rapeseed</t>
  </si>
  <si>
    <t>“FRTL” Fertilizer</t>
  </si>
  <si>
    <t>"FRST" -Forestry</t>
  </si>
  <si>
    <t>"OTHR" -Other</t>
  </si>
  <si>
    <t>“INDP” Industrial Products</t>
  </si>
  <si>
    <t>"SEAF" -Seafood</t>
  </si>
  <si>
    <t>"CCOA" -Cocoa</t>
  </si>
  <si>
    <t>“METL” Metals</t>
  </si>
  <si>
    <t>"LSTK" -Livestock</t>
  </si>
  <si>
    <t>"ROBU" -Robusta Coffee</t>
  </si>
  <si>
    <t>“MCEX” Multi Commodity Exotic</t>
  </si>
  <si>
    <t>"GRIN" -Grain</t>
  </si>
  <si>
    <t>“PAPR” Paper</t>
  </si>
  <si>
    <t>"ELEC" -Electricity</t>
  </si>
  <si>
    <t>"BRWN" -Brown Sugar</t>
  </si>
  <si>
    <t>“POLY” Polypropylene</t>
  </si>
  <si>
    <t>"NGAS" -Natural Gas</t>
  </si>
  <si>
    <t>"POTA" -Potatoe</t>
  </si>
  <si>
    <t>“INFL” Inflation</t>
  </si>
  <si>
    <t>"OILP" -Oil</t>
  </si>
  <si>
    <t>"RICE" -Rice</t>
  </si>
  <si>
    <t>“OEST” Official economic statistics</t>
  </si>
  <si>
    <t>"COAL" -Coal</t>
  </si>
  <si>
    <t>“OTHC” Other C10</t>
  </si>
  <si>
    <t>"INRG" -Inter Energy</t>
  </si>
  <si>
    <t>"LAMP" -Lampante</t>
  </si>
  <si>
    <t>“OTHR” Other</t>
  </si>
  <si>
    <t>"RNNG" -Renewable energy</t>
  </si>
  <si>
    <t>"MWHT" -Milling Wheat</t>
  </si>
  <si>
    <t>"LGHT" -Light ends</t>
  </si>
  <si>
    <t>"BSLD" -Base load</t>
  </si>
  <si>
    <t>"DIST" -Distillates</t>
  </si>
  <si>
    <t>"FITR" -Financial Transmission Rights</t>
  </si>
  <si>
    <t>"EMIS" -Emissions</t>
  </si>
  <si>
    <t>"PKLD" -Peak load</t>
  </si>
  <si>
    <t>"OFFP" -Off-peak</t>
  </si>
  <si>
    <t>"CRBR" -Carbon related</t>
  </si>
  <si>
    <t>"WETF" -Wet</t>
  </si>
  <si>
    <t>"GASP" -GASPOOL</t>
  </si>
  <si>
    <t>"DRYF" -Dry</t>
  </si>
  <si>
    <t>"LNGG" -LNG</t>
  </si>
  <si>
    <t>"AMMO" -Ammonia</t>
  </si>
  <si>
    <t>"NBPG" -NBP</t>
  </si>
  <si>
    <t>"DAPH" -DAP (Diammonium Phosphate)</t>
  </si>
  <si>
    <t>"NCGG" -NCG</t>
  </si>
  <si>
    <t>"PTSH" -Potash</t>
  </si>
  <si>
    <t>"TTFG" -TTF</t>
  </si>
  <si>
    <t>"SLPH" -Sulphur</t>
  </si>
  <si>
    <t>"BAKK" -Bakken</t>
  </si>
  <si>
    <t>"UREA" -Urea</t>
  </si>
  <si>
    <t>"BDSL -Biodiesel</t>
  </si>
  <si>
    <t>"UAAN" -UAN (urea and ammonium nitrate)</t>
  </si>
  <si>
    <t>"BRNT" -Brent</t>
  </si>
  <si>
    <t>"CSTR" -Construction</t>
  </si>
  <si>
    <t>"BRNT" -Brent NX</t>
  </si>
  <si>
    <t>"MFTG" -Manufacturing</t>
  </si>
  <si>
    <t>"CNDA" -Canadian</t>
  </si>
  <si>
    <t>"NPRM" -Non Precious</t>
  </si>
  <si>
    <t>"PRME" -Precious</t>
  </si>
  <si>
    <t>"DSEL" -Diesel</t>
  </si>
  <si>
    <t>"CBRD" -Containerboard</t>
  </si>
  <si>
    <t>"DUBA" -Dubai</t>
  </si>
  <si>
    <t>"NSPT" -Newsprint</t>
  </si>
  <si>
    <t>"ESPO" -ESPO</t>
  </si>
  <si>
    <t>"PULP" -Pulp</t>
  </si>
  <si>
    <t>"ETHA" -Ethanol</t>
  </si>
  <si>
    <t>"RCVP" -Recovered paper</t>
  </si>
  <si>
    <t>"FUEL" -Fuel</t>
  </si>
  <si>
    <t>"PLST" -Plastic</t>
  </si>
  <si>
    <t>"FOIL" -Fuel Oil</t>
  </si>
  <si>
    <t>"DLVR" -Deliverable</t>
  </si>
  <si>
    <t>"GOIL" -Gasoil</t>
  </si>
  <si>
    <t>"GSLN" -Gasoline</t>
  </si>
  <si>
    <t>"HEAT" -Heating Oil</t>
  </si>
  <si>
    <t>"JTFL" -Jet Fuel</t>
  </si>
  <si>
    <t>"KERO" -Kerosene</t>
  </si>
  <si>
    <t>"LLSO" -Light Lousiana Sweet (LLS)</t>
  </si>
  <si>
    <t>"MARS" -Mars</t>
  </si>
  <si>
    <t>"NAPH" -Naptha</t>
  </si>
  <si>
    <t>"NGLO" -NGL</t>
  </si>
  <si>
    <t>"URAL" -Urals</t>
  </si>
  <si>
    <t>"WTIO" -WTI</t>
  </si>
  <si>
    <t>"CERE" -CER</t>
  </si>
  <si>
    <t>"ERUE" -ERU</t>
  </si>
  <si>
    <t>"EUAE" -EUA</t>
  </si>
  <si>
    <t>"EUAA" -EUAA</t>
  </si>
  <si>
    <t>"TNKR" -Tankers</t>
  </si>
  <si>
    <t>"CNHP" -Containerships</t>
  </si>
  <si>
    <t>"DBCR" -Dry bulk carriers</t>
  </si>
  <si>
    <t>"ALUM" -Aluminium</t>
  </si>
  <si>
    <t>"CBLT" -Cobalt</t>
  </si>
  <si>
    <t>"COPR" -Copper</t>
  </si>
  <si>
    <t>"IRON" -Iron ore</t>
  </si>
  <si>
    <t>"LEAD" -Lead</t>
  </si>
  <si>
    <t>"MOLY" -Molybdenum</t>
  </si>
  <si>
    <t>"NASC" -NASAAC</t>
  </si>
  <si>
    <t>"NICK" -Nickel</t>
  </si>
  <si>
    <t>"STEL" -Steel</t>
  </si>
  <si>
    <t>"TINN" -Tin</t>
  </si>
  <si>
    <t>"GOLD" -Gold</t>
  </si>
  <si>
    <t>"SLVR" -Silver</t>
  </si>
  <si>
    <t>"PTNM" -Platinum</t>
  </si>
  <si>
    <t>"PLDM" -Palladium</t>
  </si>
  <si>
    <t>Underlying of Commodity</t>
  </si>
  <si>
    <t>“AGRI” Agricultural</t>
  </si>
  <si>
    <t>XXFWHT</t>
  </si>
  <si>
    <t>XXSOYB</t>
  </si>
  <si>
    <t>XXRPSD</t>
  </si>
  <si>
    <t>XXGROSO</t>
  </si>
  <si>
    <t>XXCCOA</t>
  </si>
  <si>
    <t>XXROBU</t>
  </si>
  <si>
    <t>"WHSG" -White Sugar</t>
  </si>
  <si>
    <t>XXWHSG</t>
  </si>
  <si>
    <t>XXBRWN</t>
  </si>
  <si>
    <t>XXPOTA</t>
  </si>
  <si>
    <t>XXLAMP</t>
  </si>
  <si>
    <t>XXDIRY</t>
  </si>
  <si>
    <t>XXFRST</t>
  </si>
  <si>
    <t>XXSEAF</t>
  </si>
  <si>
    <t>XXLSTK</t>
  </si>
  <si>
    <t>XXMWHT</t>
  </si>
  <si>
    <t>XXBSLD</t>
  </si>
  <si>
    <t>XXFITR</t>
  </si>
  <si>
    <t>XXOFFP</t>
  </si>
  <si>
    <t>XXGASP</t>
  </si>
  <si>
    <t>XXLNGG</t>
  </si>
  <si>
    <t>XXNBPG</t>
  </si>
  <si>
    <t>XXNCGG</t>
  </si>
  <si>
    <t>XXTTFG</t>
  </si>
  <si>
    <t>XXBAKK</t>
  </si>
  <si>
    <t>XXBDSL</t>
  </si>
  <si>
    <t>XXBRNT</t>
  </si>
  <si>
    <t>XXBRNX</t>
  </si>
  <si>
    <t>XXCNDA</t>
  </si>
  <si>
    <t>XXCOND</t>
  </si>
  <si>
    <t>"COND" -Condensate</t>
  </si>
  <si>
    <t>XXDSEL</t>
  </si>
  <si>
    <t>XXDUBA</t>
  </si>
  <si>
    <t>XXESPO</t>
  </si>
  <si>
    <t>XXETHA</t>
  </si>
  <si>
    <t>XXFUEL</t>
  </si>
  <si>
    <t>XXFOIL</t>
  </si>
  <si>
    <t>XXGOIL</t>
  </si>
  <si>
    <t>XXGSLN</t>
  </si>
  <si>
    <t>XXHEAT</t>
  </si>
  <si>
    <t>XXJTFL</t>
  </si>
  <si>
    <t>XXKERO</t>
  </si>
  <si>
    <t>XXLLSO</t>
  </si>
  <si>
    <t>XXMARS</t>
  </si>
  <si>
    <t>XXNAPH</t>
  </si>
  <si>
    <t>XXNGLO</t>
  </si>
  <si>
    <t>XXTAPI</t>
  </si>
  <si>
    <t>"TAPI" -Tapis</t>
  </si>
  <si>
    <t>XXURAL</t>
  </si>
  <si>
    <t>XXWTIO</t>
  </si>
  <si>
    <t>XXINRG</t>
  </si>
  <si>
    <t>XXLGHT</t>
  </si>
  <si>
    <t>XXRNNG</t>
  </si>
  <si>
    <t>XXCERE</t>
  </si>
  <si>
    <t>XXERUE</t>
  </si>
  <si>
    <t>XXEUAE</t>
  </si>
  <si>
    <t>XXEUAA</t>
  </si>
  <si>
    <t>XXWTHR</t>
  </si>
  <si>
    <t>"WTHR" -Weather</t>
  </si>
  <si>
    <t>XXCRBR</t>
  </si>
  <si>
    <t>XXTNKR</t>
  </si>
  <si>
    <t>XXAMMO</t>
  </si>
  <si>
    <t>XXDAPH</t>
  </si>
  <si>
    <t>XXPTSH</t>
  </si>
  <si>
    <t>XXSLPH</t>
  </si>
  <si>
    <t>XXUREA</t>
  </si>
  <si>
    <t>XXUAAN</t>
  </si>
  <si>
    <t>XXCSTR</t>
  </si>
  <si>
    <t>XXMFTG</t>
  </si>
  <si>
    <t>"ALUA" -Aluminium Alloy</t>
  </si>
  <si>
    <t>XXALUM</t>
  </si>
  <si>
    <t>XXALUA</t>
  </si>
  <si>
    <t>XXCBLT</t>
  </si>
  <si>
    <t>XXCOPR</t>
  </si>
  <si>
    <t>XXIRON</t>
  </si>
  <si>
    <t>XXMOLY</t>
  </si>
  <si>
    <t>XXNASC</t>
  </si>
  <si>
    <t>XXNICK</t>
  </si>
  <si>
    <t>XXSTEL</t>
  </si>
  <si>
    <t>XXTINN</t>
  </si>
  <si>
    <t>"ZINC" -Zinc</t>
  </si>
  <si>
    <t>XXGOLD</t>
  </si>
  <si>
    <t>XXSLVR</t>
  </si>
  <si>
    <t>XXPTNM</t>
  </si>
  <si>
    <t>XXPLDM</t>
  </si>
  <si>
    <t>Multi Commodity Exotic</t>
  </si>
  <si>
    <t>XXMCEX</t>
  </si>
  <si>
    <t>XXCBRD</t>
  </si>
  <si>
    <t>XXNSPT</t>
  </si>
  <si>
    <t>XXPULP</t>
  </si>
  <si>
    <t>XXRCVP</t>
  </si>
  <si>
    <t>XXPLST</t>
  </si>
  <si>
    <t>Inflation</t>
  </si>
  <si>
    <t>XXINFL</t>
  </si>
  <si>
    <t>Official economic statistics</t>
  </si>
  <si>
    <t>XXOEST</t>
  </si>
  <si>
    <t>"NDLV" -Non-deliverable</t>
  </si>
  <si>
    <t>XXDLVR</t>
  </si>
  <si>
    <t>XXNDLV</t>
  </si>
  <si>
    <t>XXOTHR</t>
  </si>
  <si>
    <t>XXSOFTO</t>
  </si>
  <si>
    <t>XXPKLD</t>
  </si>
  <si>
    <t>XXELECO</t>
  </si>
  <si>
    <t xml:space="preserve">Freight - Dry - Dry bulk carriers </t>
  </si>
  <si>
    <t>Freight - Dry - Containerships</t>
  </si>
  <si>
    <t>XXDBCR</t>
  </si>
  <si>
    <t>XXNPRMO</t>
  </si>
  <si>
    <t>XXPRMEO</t>
  </si>
  <si>
    <t>Agricultural - Dairy</t>
  </si>
  <si>
    <t>Agricultural - Forestry</t>
  </si>
  <si>
    <t>Agricultural - Seafood</t>
  </si>
  <si>
    <t>Agricultural - Livestock</t>
  </si>
  <si>
    <t>Energy - Electricity - Base load</t>
  </si>
  <si>
    <t>Energy - Electricity - Financial Transmission Rights</t>
  </si>
  <si>
    <t>Energy - Electricity - Off-peak</t>
  </si>
  <si>
    <t>Energy - Electricity - Other</t>
  </si>
  <si>
    <t>Energy - Natural Gas - GASPOOL</t>
  </si>
  <si>
    <t>Environmental - Emissions - CER</t>
  </si>
  <si>
    <t>Environmental - Emissions - ERU</t>
  </si>
  <si>
    <t>Environmental - Emissions - EUA</t>
  </si>
  <si>
    <t>Environmental - Emissions - EUAA</t>
  </si>
  <si>
    <t>Environmental - Weather</t>
  </si>
  <si>
    <t>Environmental - Carbon related</t>
  </si>
  <si>
    <t>Freight - Wet - Tankers</t>
  </si>
  <si>
    <t>Fertilizer - Ammonia</t>
  </si>
  <si>
    <t>Fertilizer - DAP (Diammonium Phosphate)</t>
  </si>
  <si>
    <t>Fertilizer - Potash</t>
  </si>
  <si>
    <t>Fertilizer - Sulphur</t>
  </si>
  <si>
    <t>Fertilizer - UAN (urea and ammonium nitrate)</t>
  </si>
  <si>
    <t>Industrial Products - Construction</t>
  </si>
  <si>
    <t>Industrial Products - Manufacturing</t>
  </si>
  <si>
    <t>Metals - Non Precious - Aluminium</t>
  </si>
  <si>
    <t>Metals - Non Precious - Aluminium Alloy</t>
  </si>
  <si>
    <t>Metals - Non Precious - Cobalt</t>
  </si>
  <si>
    <t>Metals - Non Precious - Copper</t>
  </si>
  <si>
    <t>Metals - Non Precious - Iron ore</t>
  </si>
  <si>
    <t>Metals - Non Precious - Lead</t>
  </si>
  <si>
    <t>Metals - Non Precious - NASAAC</t>
  </si>
  <si>
    <t>Metals - Non Precious - Nickel</t>
  </si>
  <si>
    <t>Metals - Non Precious - Steel</t>
  </si>
  <si>
    <t>Metals - Non Precious - Tin</t>
  </si>
  <si>
    <t>Metals - Non Precious - Zinc</t>
  </si>
  <si>
    <t>Metals - Non Precious - Other</t>
  </si>
  <si>
    <t>Metals - Precious  - Gold</t>
  </si>
  <si>
    <t>Metals - Precious - Silver</t>
  </si>
  <si>
    <t>Paper - Containerboard</t>
  </si>
  <si>
    <t>Paper - Newsprint</t>
  </si>
  <si>
    <t>Paper - Pulp</t>
  </si>
  <si>
    <t>Paper - Recovered paper</t>
  </si>
  <si>
    <t>Polypropylene - Plastic</t>
  </si>
  <si>
    <t>Other C10 - Deliverable</t>
  </si>
  <si>
    <t>Other C10 - Non-deliverable</t>
  </si>
  <si>
    <t>Agricultural - Grains Oil Seeds - Feed Wheat</t>
  </si>
  <si>
    <t>Agricultural - Grains Oil Seeds - Soybeans</t>
  </si>
  <si>
    <t>Agricultural - Grains Oil Seeds - Corn</t>
  </si>
  <si>
    <t>Agricultural - Grains Oil Seeds - Rapeseed</t>
  </si>
  <si>
    <t>Agricultural - Grains Oil Seeds - Other</t>
  </si>
  <si>
    <t>Agricultural - Softs - Cocoa</t>
  </si>
  <si>
    <t>Agricultural - Softs - Robusta Coffee</t>
  </si>
  <si>
    <t>Agricultural - Softs - White Sugar</t>
  </si>
  <si>
    <t>Agricultural - Softs - Brown Sugar</t>
  </si>
  <si>
    <t>Agricultural - Softs - Potatoe</t>
  </si>
  <si>
    <t>Agricultural - Softs - Rice</t>
  </si>
  <si>
    <t>Agricultural - Softs - Other</t>
  </si>
  <si>
    <t xml:space="preserve">Agricultural - Olive Oil - Lampante </t>
  </si>
  <si>
    <t>Agricultural - Grain - Milling Wheat</t>
  </si>
  <si>
    <t>Energy - Electricity - Peak load</t>
  </si>
  <si>
    <t>Energy - Natural Gas - LNG</t>
  </si>
  <si>
    <t>Energy - Natural Gas - NBP</t>
  </si>
  <si>
    <t>Energy - Natural Gas - NCG</t>
  </si>
  <si>
    <t>Energy - Natural Gas - TTF</t>
  </si>
  <si>
    <t>Energy - Oil - Bakken</t>
  </si>
  <si>
    <t>Energy - Oil - Biodiesel</t>
  </si>
  <si>
    <t>Energy - Oil - Brent</t>
  </si>
  <si>
    <t>Energy - Oil  - Brent NX</t>
  </si>
  <si>
    <t>Energy - Oil - Canadian</t>
  </si>
  <si>
    <t>Energy - Oil - Condensate</t>
  </si>
  <si>
    <t>Energy - Oil - Diesel</t>
  </si>
  <si>
    <t>Energy - Oil - Dubai</t>
  </si>
  <si>
    <t>Energy - Oil - ESPO</t>
  </si>
  <si>
    <t>Energy - Oil - Ethanol</t>
  </si>
  <si>
    <t>Energy - Oil - Fuel</t>
  </si>
  <si>
    <t>Energy  - Oil - Fuel Oil</t>
  </si>
  <si>
    <t>Energy - Oil - Gasoil</t>
  </si>
  <si>
    <t>Energy - Oil - Gasoline</t>
  </si>
  <si>
    <t>Energy - Oil - Heating Oil</t>
  </si>
  <si>
    <t>Energy - Oil - Jet Fuel</t>
  </si>
  <si>
    <t>Energy - Oil - Kerosene</t>
  </si>
  <si>
    <t>Energy - Oil - Light Lousiana Sweet (LLS)</t>
  </si>
  <si>
    <t>Energy - Oil - Mars</t>
  </si>
  <si>
    <t>Energy - Oil - Naptha</t>
  </si>
  <si>
    <t>Energy - Oil - NGL</t>
  </si>
  <si>
    <t>Energy - Oil - Tapis</t>
  </si>
  <si>
    <t>Energy - Oil - Urals</t>
  </si>
  <si>
    <t>Energy - Oil - WTI</t>
  </si>
  <si>
    <t>Energy - Inter Energy</t>
  </si>
  <si>
    <t>Energy - Renewable energy</t>
  </si>
  <si>
    <t>Energy - Light ends</t>
  </si>
  <si>
    <t>Energy - Distillates</t>
  </si>
  <si>
    <t>Freight - Wet - Containerships</t>
  </si>
  <si>
    <t>Fertilizer - Urea</t>
  </si>
  <si>
    <t>Metals - Non Precious - Molybdenum</t>
  </si>
  <si>
    <t>Metals - Precious - Platinum</t>
  </si>
  <si>
    <t>Metals - Precious - Palladium</t>
  </si>
  <si>
    <t>Metals - Precious - Other</t>
  </si>
  <si>
    <t>Credit</t>
  </si>
  <si>
    <t>Swap</t>
  </si>
  <si>
    <t>Emission</t>
  </si>
  <si>
    <t>Interest_rate</t>
  </si>
  <si>
    <t>Emission_Allowances</t>
  </si>
  <si>
    <t>XXDISTI</t>
  </si>
  <si>
    <t>XXCSHPW</t>
  </si>
  <si>
    <t>XXCSHPD</t>
  </si>
  <si>
    <t>Bond type</t>
  </si>
  <si>
    <t>EUSB - Sovereign Bond</t>
  </si>
  <si>
    <t>OEPB - Other Public Bond</t>
  </si>
  <si>
    <t>CVTB - Convertible Bond</t>
  </si>
  <si>
    <t>CVDB - Covered Bond</t>
  </si>
  <si>
    <t>CRPB - Corporate Bond</t>
  </si>
  <si>
    <t>OTHR - Other</t>
  </si>
  <si>
    <t>SFF</t>
  </si>
  <si>
    <t>M2 Asset Management AB</t>
  </si>
  <si>
    <t>M2AM</t>
  </si>
  <si>
    <t>BEWI</t>
  </si>
  <si>
    <t>Rovio Entertainment Oyj</t>
  </si>
  <si>
    <t>FI4000266804</t>
  </si>
  <si>
    <t>STO Commercial Papers</t>
  </si>
  <si>
    <t>Issuer LEI</t>
  </si>
  <si>
    <t>Formuepleje</t>
  </si>
  <si>
    <t>Sparinvest SICAV</t>
  </si>
  <si>
    <t>Leverage Certificates</t>
  </si>
  <si>
    <t>FNDK</t>
  </si>
  <si>
    <t>FNSE</t>
  </si>
  <si>
    <t>Agricultural - Softs - Potato</t>
  </si>
  <si>
    <t>Environmental - Emissions - Other</t>
  </si>
  <si>
    <t xml:space="preserve">XXEMISO         </t>
  </si>
  <si>
    <t>MMO Trade Through Limit</t>
  </si>
  <si>
    <t>Orexo Ab</t>
  </si>
  <si>
    <t>ORX</t>
  </si>
  <si>
    <t>“Please insert all reference data, where applicable, to characterize the nature of the instrument. The headings below include comments to guide you in filling in the relevant information. This information is also used by Nasdaq Nordic price website and vendors. Hence, accurate and complete information ensures that your instruments’ reference data is correctly displayed for investors and end users.”</t>
  </si>
  <si>
    <t>XSTO</t>
  </si>
  <si>
    <t>StarCAM_Exchanges_Warrant</t>
  </si>
  <si>
    <t xml:space="preserve">Energy - Natural Gas </t>
  </si>
  <si>
    <t>XXNGAS</t>
  </si>
  <si>
    <t>Gunnebo Industrier Holding AB</t>
  </si>
  <si>
    <t>GUNB</t>
  </si>
  <si>
    <t>Asset class of underlying</t>
  </si>
  <si>
    <t>Option type</t>
  </si>
  <si>
    <t>Atella Fastigheter AB (publ)</t>
  </si>
  <si>
    <t>ATELLA</t>
  </si>
  <si>
    <t xml:space="preserve">Compactor Fastigheter AB </t>
  </si>
  <si>
    <t>COMPAC</t>
  </si>
  <si>
    <t>HEDIN</t>
  </si>
  <si>
    <t xml:space="preserve">Klarna Bank AB (publ) </t>
  </si>
  <si>
    <t>KLAB</t>
  </si>
  <si>
    <t>Volati AB</t>
  </si>
  <si>
    <t>VOLAT</t>
  </si>
  <si>
    <t>STO FN Structured Lev. Products</t>
  </si>
  <si>
    <t>HEL FN Structured Lev. Products</t>
  </si>
  <si>
    <t>Tick size Table</t>
  </si>
  <si>
    <t>Tick Sizes</t>
  </si>
  <si>
    <t>Tick Size Table Name (ID)</t>
  </si>
  <si>
    <t>Price From</t>
  </si>
  <si>
    <t>Tick Size</t>
  </si>
  <si>
    <t>AMF or Structured with FI or FX (225)</t>
  </si>
  <si>
    <t>0.01</t>
  </si>
  <si>
    <t>Certificates, DKK (220)</t>
  </si>
  <si>
    <t>0.05</t>
  </si>
  <si>
    <t>0.1</t>
  </si>
  <si>
    <t>ETP table1 (223)</t>
  </si>
  <si>
    <t>0.001</t>
  </si>
  <si>
    <t>ETP table2 (222)</t>
  </si>
  <si>
    <t>0.02</t>
  </si>
  <si>
    <t>ETP table6 (121)</t>
  </si>
  <si>
    <t>0.06</t>
  </si>
  <si>
    <t>Warrants and Certificates (1)</t>
  </si>
  <si>
    <t>0.25</t>
  </si>
  <si>
    <t>0.5</t>
  </si>
  <si>
    <t>XHEL Other Instruments (113)</t>
  </si>
  <si>
    <t>Maximum 400 rows per listing</t>
  </si>
  <si>
    <t>Bonava AB ser. B</t>
  </si>
  <si>
    <t>SE0008091581</t>
  </si>
  <si>
    <t>STO FN Sustainable Bonds</t>
  </si>
  <si>
    <t>Nackahusen Holding AB (publ)</t>
  </si>
  <si>
    <t>NACK</t>
  </si>
  <si>
    <t>Volvo, AB ser. A</t>
  </si>
  <si>
    <t>SE0000115420</t>
  </si>
  <si>
    <t>Sv. Handelsbanken AB ser. B</t>
  </si>
  <si>
    <t>SE0007100607</t>
  </si>
  <si>
    <t xml:space="preserve">Offentliga Hus i Norden AB (publ) </t>
  </si>
  <si>
    <t>OHIN</t>
  </si>
  <si>
    <t>Samhällsbyggnadsbolaget I Norden AB (publ)</t>
  </si>
  <si>
    <t>SAMN</t>
  </si>
  <si>
    <t>Banque Internationale à Luxembourg Bank Danmark A/S</t>
  </si>
  <si>
    <t>Investec Bank Plc</t>
  </si>
  <si>
    <t>INVB</t>
  </si>
  <si>
    <t xml:space="preserve">Indutrade Aktiebolag </t>
  </si>
  <si>
    <t>INDUT</t>
  </si>
  <si>
    <t>STO FN Sustainable Retail Bonds</t>
  </si>
  <si>
    <t>SE0005999836</t>
  </si>
  <si>
    <t>SWECO AB ser. B</t>
  </si>
  <si>
    <t>Investmentaktiebolaget Latour</t>
  </si>
  <si>
    <t>ILATO</t>
  </si>
  <si>
    <t>Cembrit Group A/S</t>
  </si>
  <si>
    <t>CEMB</t>
  </si>
  <si>
    <t>RNB</t>
  </si>
  <si>
    <t>RNB Retail And Brands AB</t>
  </si>
  <si>
    <t>DNA Oyj</t>
  </si>
  <si>
    <t>DNA</t>
  </si>
  <si>
    <t>OMX Copenhagen 25 CAP</t>
  </si>
  <si>
    <t>DK0060775369</t>
  </si>
  <si>
    <t>Fastighets AB Trianon</t>
  </si>
  <si>
    <t>FTR</t>
  </si>
  <si>
    <t>CAPM</t>
  </si>
  <si>
    <t>Delete Group Oyj</t>
  </si>
  <si>
    <t xml:space="preserve">DEL </t>
  </si>
  <si>
    <t>Resurs Holding AB</t>
  </si>
  <si>
    <t>SE0007665823</t>
  </si>
  <si>
    <t xml:space="preserve">Cimco Marine AB </t>
  </si>
  <si>
    <t>CIMA</t>
  </si>
  <si>
    <t>Vattenfall AB</t>
  </si>
  <si>
    <t>VATN</t>
  </si>
  <si>
    <t>SPAR</t>
  </si>
  <si>
    <t>SBAB Bank AB (publ)</t>
  </si>
  <si>
    <t>SBAB</t>
  </si>
  <si>
    <t>SE0011166974</t>
  </si>
  <si>
    <t>DSV Miljø Group A/S</t>
  </si>
  <si>
    <t>DSVM</t>
  </si>
  <si>
    <t>Cibus Nordic Real Estate AB</t>
  </si>
  <si>
    <t>CNRE</t>
  </si>
  <si>
    <t>NO0003054108</t>
  </si>
  <si>
    <t>DNO ASA</t>
  </si>
  <si>
    <t>NO0003921009</t>
  </si>
  <si>
    <t>Norwegian Air Shuttle ASA</t>
  </si>
  <si>
    <t>NO0010196140</t>
  </si>
  <si>
    <t>G5 Entertainment AB</t>
  </si>
  <si>
    <t>SE0001824004</t>
  </si>
  <si>
    <t>Fingerprint Cards AB ser. B</t>
  </si>
  <si>
    <t>Tencent Holdings Ltd</t>
  </si>
  <si>
    <t>KYG875721634</t>
  </si>
  <si>
    <t>GBP</t>
  </si>
  <si>
    <t xml:space="preserve">Enea AB </t>
  </si>
  <si>
    <t>ENEAAB</t>
  </si>
  <si>
    <t>Sparindex, VPF</t>
  </si>
  <si>
    <t xml:space="preserve">Prime Living Campus Stockholm AB </t>
  </si>
  <si>
    <t xml:space="preserve">PLCS </t>
  </si>
  <si>
    <t>Aspire Global plc</t>
  </si>
  <si>
    <t>ASPR</t>
  </si>
  <si>
    <t>HEL Sustainable Bonds</t>
  </si>
  <si>
    <t xml:space="preserve">Svenska Cellulosa Aktiebolaget SCA (publ) </t>
  </si>
  <si>
    <t>SVCA</t>
  </si>
  <si>
    <t>BI Erhvervsejendomme A/S, AIF</t>
  </si>
  <si>
    <t>Coop Opsparing</t>
  </si>
  <si>
    <t>BI Asset Management Fondsmæglerselskab A/S</t>
  </si>
  <si>
    <t>Moment Group AB (publ)</t>
  </si>
  <si>
    <t>MOMT</t>
  </si>
  <si>
    <t>Fastighets AB Balder B</t>
  </si>
  <si>
    <t>Latour, Investmentab. ser. B</t>
  </si>
  <si>
    <t>SE0010100958</t>
  </si>
  <si>
    <t>Loomis AB ser. B</t>
  </si>
  <si>
    <t>Mekonomen AB</t>
  </si>
  <si>
    <t>SE0002110064</t>
  </si>
  <si>
    <t>SE0011090018</t>
  </si>
  <si>
    <t>Ahlsell AB (publ)</t>
  </si>
  <si>
    <t>AHLS</t>
  </si>
  <si>
    <t>SE0011256312</t>
  </si>
  <si>
    <t>YIT</t>
  </si>
  <si>
    <t xml:space="preserve">Sollentuna Stinsen JV AB </t>
  </si>
  <si>
    <t>SOSTJV</t>
  </si>
  <si>
    <t>OP Corporate Bank plc</t>
  </si>
  <si>
    <t>SE0011337708</t>
  </si>
  <si>
    <t>AAK AB</t>
  </si>
  <si>
    <t>International Personal Finance plc</t>
  </si>
  <si>
    <t>IPF</t>
  </si>
  <si>
    <t>Falcon Invest</t>
  </si>
  <si>
    <t>NFK</t>
  </si>
  <si>
    <t>SNC</t>
  </si>
  <si>
    <t>Nord Fondkommission</t>
  </si>
  <si>
    <t>Sip Nordic</t>
  </si>
  <si>
    <t>Hoist Group Holding Intressenter AB</t>
  </si>
  <si>
    <t>HGHI</t>
  </si>
  <si>
    <t>Leax Group AB</t>
  </si>
  <si>
    <t>LEAX</t>
  </si>
  <si>
    <t>Crédit Agricole CIB Financial Solutions</t>
  </si>
  <si>
    <t>CRAG</t>
  </si>
  <si>
    <t>Gjensidige Forsikring ASA</t>
  </si>
  <si>
    <t>NO0010582521</t>
  </si>
  <si>
    <t>Norsk Hydro ASA</t>
  </si>
  <si>
    <t>NO0005052605</t>
  </si>
  <si>
    <t>Petroleum Geo-Services ASA</t>
  </si>
  <si>
    <t>NO0010199151</t>
  </si>
  <si>
    <t>Storebrand ASA</t>
  </si>
  <si>
    <t>NO0003053605</t>
  </si>
  <si>
    <t>TGS NOPEC Geophysical Company ASA</t>
  </si>
  <si>
    <t>NO0003078800</t>
  </si>
  <si>
    <t>BMG3682E1921</t>
  </si>
  <si>
    <t>REC Silicon ASA</t>
  </si>
  <si>
    <t>Equinor ASA</t>
  </si>
  <si>
    <t>Ferratum Capital Germany GmbH</t>
  </si>
  <si>
    <t>FECG</t>
  </si>
  <si>
    <t>Nasdaq Nordea SmartBeta Div Moment TR</t>
  </si>
  <si>
    <t>SE0006504007</t>
  </si>
  <si>
    <t>Nasdaq Nordea SmartBeta Momentum TR</t>
  </si>
  <si>
    <t>SE0006422051</t>
  </si>
  <si>
    <t xml:space="preserve">Allgon AB </t>
  </si>
  <si>
    <t>ALLG</t>
  </si>
  <si>
    <t>Actively Managed</t>
  </si>
  <si>
    <t>Number of outstanding instruments</t>
  </si>
  <si>
    <t>Symbol</t>
  </si>
  <si>
    <t xml:space="preserve">EuroFlorist Intressenter AB (publ) </t>
  </si>
  <si>
    <t>EUFL</t>
  </si>
  <si>
    <t>CommrcialPapersSegment</t>
  </si>
  <si>
    <t>STO Sustainable Commercial Paper</t>
  </si>
  <si>
    <t>Gränges AB</t>
  </si>
  <si>
    <t>GRNG</t>
  </si>
  <si>
    <t>FI0009007603</t>
  </si>
  <si>
    <t>Stora Enso Oyj ser. A</t>
  </si>
  <si>
    <t>Sunborn (Gibraltar) Limited</t>
  </si>
  <si>
    <t>SUNGL</t>
  </si>
  <si>
    <t xml:space="preserve">Nordea Markets ETF </t>
  </si>
  <si>
    <t>NDME</t>
  </si>
  <si>
    <t>STO Sustainable Products</t>
  </si>
  <si>
    <t>XERGI</t>
  </si>
  <si>
    <t xml:space="preserve">Stockholm Exergi Holding AB (publ) </t>
  </si>
  <si>
    <t xml:space="preserve">Investeringsselskabet Artha Optimum A/S, AIF </t>
  </si>
  <si>
    <t xml:space="preserve">ENRO </t>
  </si>
  <si>
    <t>Extended Trading Market segment</t>
  </si>
  <si>
    <t>Extended Trading Market segment Symbol</t>
  </si>
  <si>
    <t>FI4000297767</t>
  </si>
  <si>
    <t>Nordea Bank Abp</t>
  </si>
  <si>
    <t>Nordea Bank Abp (NRB)</t>
  </si>
  <si>
    <t>Nordea Bank Abp (NDS)</t>
  </si>
  <si>
    <t>Nordea Bank Abp (NRD)</t>
  </si>
  <si>
    <t>Market segment</t>
  </si>
  <si>
    <t>CPH Certificates</t>
  </si>
  <si>
    <t>CPH Leverage Certificates</t>
  </si>
  <si>
    <t>CPH Tracker Certificates</t>
  </si>
  <si>
    <t>CPH Warrants</t>
  </si>
  <si>
    <t>HEL Certificates</t>
  </si>
  <si>
    <t>HEL Leverage Certificates</t>
  </si>
  <si>
    <t>HEL Tracker Certificates</t>
  </si>
  <si>
    <t>HEL Warrants</t>
  </si>
  <si>
    <t>OSL Warrants</t>
  </si>
  <si>
    <t>OSL Tracker Certificates</t>
  </si>
  <si>
    <t>OSL Leverage Certificates</t>
  </si>
  <si>
    <t>STO Certificates</t>
  </si>
  <si>
    <t>STO Leverage Certificates</t>
  </si>
  <si>
    <t>STO NMMO Tracker Certificates</t>
  </si>
  <si>
    <t>STO Tracker Certificates</t>
  </si>
  <si>
    <t>STO Warrants</t>
  </si>
  <si>
    <t>Key</t>
  </si>
  <si>
    <t>Options</t>
  </si>
  <si>
    <t>Extended</t>
  </si>
  <si>
    <t>SubType</t>
  </si>
  <si>
    <t>Next number</t>
  </si>
  <si>
    <t>If adding a segment:</t>
  </si>
  <si>
    <t>Name for dropdown</t>
  </si>
  <si>
    <t>put the column name in the cell if it is a valid selection</t>
  </si>
  <si>
    <t>If adding an option:</t>
  </si>
  <si>
    <t>insert the column</t>
  </si>
  <si>
    <t>xx</t>
  </si>
  <si>
    <r>
      <t xml:space="preserve">Insert a row before the </t>
    </r>
    <r>
      <rPr>
        <sz val="11"/>
        <color rgb="FFFF0000"/>
        <rFont val="Calibri"/>
        <family val="2"/>
        <scheme val="minor"/>
      </rPr>
      <t>xx</t>
    </r>
    <r>
      <rPr>
        <sz val="11"/>
        <color theme="1"/>
        <rFont val="Calibri"/>
        <family val="2"/>
        <scheme val="minor"/>
      </rPr>
      <t xml:space="preserve"> row then populate:</t>
    </r>
  </si>
  <si>
    <t>Important do not delete!</t>
  </si>
  <si>
    <t>put the name against all segments where it is a valid selection</t>
  </si>
  <si>
    <t>ID</t>
  </si>
  <si>
    <t>Dropdown ID</t>
  </si>
  <si>
    <t>Dropdown value</t>
  </si>
  <si>
    <t>&lt;-- do not touch this!</t>
  </si>
  <si>
    <t>Dropdown length</t>
  </si>
  <si>
    <t>Nordic Investment Bank</t>
  </si>
  <si>
    <t>NIB</t>
  </si>
  <si>
    <t>Sparbanken Sjuhärad AB</t>
  </si>
  <si>
    <t>SPSJ</t>
  </si>
  <si>
    <t>Sunborn Finance Oyj</t>
  </si>
  <si>
    <t>SUNF</t>
  </si>
  <si>
    <t>CVR NR</t>
  </si>
  <si>
    <t>Xact Kapitalförvaltning AB</t>
  </si>
  <si>
    <t>Hembla AB</t>
  </si>
  <si>
    <t xml:space="preserve">HEMB </t>
  </si>
  <si>
    <t>Mangold AB</t>
  </si>
  <si>
    <t>MON</t>
  </si>
  <si>
    <t>Advanced Micro Devices</t>
  </si>
  <si>
    <t>US0079031078</t>
  </si>
  <si>
    <t>MICRON TECHNOLOGY INC</t>
  </si>
  <si>
    <t>US5951121038</t>
  </si>
  <si>
    <t>NOBINA</t>
  </si>
  <si>
    <t>Nobina AB</t>
  </si>
  <si>
    <t>Storebrand</t>
  </si>
  <si>
    <t>Nordic Entertainment Group AB</t>
  </si>
  <si>
    <t>NENT</t>
  </si>
  <si>
    <t>TOBII</t>
  </si>
  <si>
    <t xml:space="preserve">Waxy International </t>
  </si>
  <si>
    <t xml:space="preserve">WAXY </t>
  </si>
  <si>
    <t>FI0009009617</t>
  </si>
  <si>
    <t>Cipp Technology Solutions A/S</t>
  </si>
  <si>
    <t>CTS</t>
  </si>
  <si>
    <t>Caverion Oyj</t>
  </si>
  <si>
    <t>CAV</t>
  </si>
  <si>
    <t>CPH Certificates Extend M</t>
  </si>
  <si>
    <t>CPH Leverage Certificates Extend M</t>
  </si>
  <si>
    <t>CPH Tracker Certificates Extend M</t>
  </si>
  <si>
    <t>CPH Warrants Extend M</t>
  </si>
  <si>
    <t>HEL Certificates Extend M</t>
  </si>
  <si>
    <t>HEL Leverage Certificates Extend M</t>
  </si>
  <si>
    <t>HEL Tracker Certificates Extend M</t>
  </si>
  <si>
    <t>HEL Warrants Extend M</t>
  </si>
  <si>
    <t>OSL Warrants Extend M</t>
  </si>
  <si>
    <t>STO Certificates Extend M</t>
  </si>
  <si>
    <t>STO Leverage Certificates Extend M</t>
  </si>
  <si>
    <t>STO Tracker Certificates Extend M</t>
  </si>
  <si>
    <t>STO Warrants Extend M</t>
  </si>
  <si>
    <t>STO Leverage Certificates Extend ME</t>
  </si>
  <si>
    <t>STO Tracker Certificates Extend ME</t>
  </si>
  <si>
    <t>STO Warrants Extend ME</t>
  </si>
  <si>
    <t>OSL Warrants Extend ME</t>
  </si>
  <si>
    <t>HEL Leverage Certificates Extend ME</t>
  </si>
  <si>
    <t>HEL Tracker Certificates Extend ME</t>
  </si>
  <si>
    <t>HEL Warrants Extend ME</t>
  </si>
  <si>
    <t>CPH Leverage Certificates Extend ME</t>
  </si>
  <si>
    <t>CPH Tracker Certificates Extend ME</t>
  </si>
  <si>
    <t>CPH Warrants Extend ME</t>
  </si>
  <si>
    <t>CPH Leverage Certificates Extend E</t>
  </si>
  <si>
    <t>CPH Tracker Certificates Extend E</t>
  </si>
  <si>
    <t>CPH Warrants Extend E</t>
  </si>
  <si>
    <t>HEL Leverage Certificates Extend E</t>
  </si>
  <si>
    <t>HEL Tracker Certificates Extend E</t>
  </si>
  <si>
    <t>HEL Warrants Extend E</t>
  </si>
  <si>
    <t>OSL Warrants Extend E</t>
  </si>
  <si>
    <t>STO Leverage Certificates Extend E</t>
  </si>
  <si>
    <t>STO Tracker Certificates Extend E</t>
  </si>
  <si>
    <t>STO Warrants Extend E</t>
  </si>
  <si>
    <t>Yes, morning only</t>
  </si>
  <si>
    <t>Yes, evening only</t>
  </si>
  <si>
    <t>Yes, morning and evening</t>
  </si>
  <si>
    <t>Copy U:AB into the new row</t>
  </si>
  <si>
    <t>modify the range in the formulae in U:W and copy to all rows</t>
  </si>
  <si>
    <t>Update the LookupValues tab with the new selection (find source by selecting Data Validation)</t>
  </si>
  <si>
    <t>STO LEV XME</t>
  </si>
  <si>
    <t>STO TRA XME</t>
  </si>
  <si>
    <t>STO WAR XME</t>
  </si>
  <si>
    <t>OSL WAR XME</t>
  </si>
  <si>
    <t>STO LEV XE</t>
  </si>
  <si>
    <t>STO TRA XE</t>
  </si>
  <si>
    <t>STO WAR XE</t>
  </si>
  <si>
    <t>OSL WAR XE</t>
  </si>
  <si>
    <t>HEL LEV XME</t>
  </si>
  <si>
    <t>HEL TRA XME</t>
  </si>
  <si>
    <t>HEL WAR XME</t>
  </si>
  <si>
    <t>HEL LEV XE</t>
  </si>
  <si>
    <t>HEL TRA XE</t>
  </si>
  <si>
    <t>HEL WAR XE</t>
  </si>
  <si>
    <t>CPH LEV XME</t>
  </si>
  <si>
    <t>CPH TRA XME</t>
  </si>
  <si>
    <t>CPH WAR XME</t>
  </si>
  <si>
    <t>CPH LEV XE</t>
  </si>
  <si>
    <t>CPH WAR XE</t>
  </si>
  <si>
    <t>STO CERT XM</t>
  </si>
  <si>
    <t>STO LEV XM</t>
  </si>
  <si>
    <t>STO TRA XM</t>
  </si>
  <si>
    <t>STO WAR XM</t>
  </si>
  <si>
    <t>HEL CERT XM</t>
  </si>
  <si>
    <t>HEL LEV XM</t>
  </si>
  <si>
    <t>HEL TRA XM</t>
  </si>
  <si>
    <t>HEL WAR XM</t>
  </si>
  <si>
    <t>CPH CERT XM</t>
  </si>
  <si>
    <t>CPH LEV XM</t>
  </si>
  <si>
    <t>CPH TRA XM</t>
  </si>
  <si>
    <t>CPH WAR XM</t>
  </si>
  <si>
    <t>CPH CERT</t>
  </si>
  <si>
    <t>HEL CERT</t>
  </si>
  <si>
    <t>CPH LEV</t>
  </si>
  <si>
    <t>CPH TRA</t>
  </si>
  <si>
    <t>CPH WAR</t>
  </si>
  <si>
    <t>HEL LEV</t>
  </si>
  <si>
    <t>HEL TRA</t>
  </si>
  <si>
    <t>CPH TRA XE</t>
  </si>
  <si>
    <t>HEL WAR</t>
  </si>
  <si>
    <t>OSL LEV</t>
  </si>
  <si>
    <t>OSL TRA</t>
  </si>
  <si>
    <t>OSL WAR</t>
  </si>
  <si>
    <t>STO CERT</t>
  </si>
  <si>
    <t>STO LEV</t>
  </si>
  <si>
    <t>STO TNM</t>
  </si>
  <si>
    <t>STO TRA</t>
  </si>
  <si>
    <t>STO WAR</t>
  </si>
  <si>
    <t xml:space="preserve">Carnegie Wealth Management </t>
  </si>
  <si>
    <t>Bayer AG</t>
  </si>
  <si>
    <t>Bure Equity AB</t>
  </si>
  <si>
    <t>Dometic Group AB</t>
  </si>
  <si>
    <t>Epiroc AB ser. A</t>
  </si>
  <si>
    <t>IRLAB Therapeutics AB ser. A</t>
  </si>
  <si>
    <t>FX - Basket of Currencies</t>
  </si>
  <si>
    <t>XXBASKETCURR</t>
  </si>
  <si>
    <t>Nexstim Oyj</t>
  </si>
  <si>
    <t>Renault SA</t>
  </si>
  <si>
    <t>Siemens AG</t>
  </si>
  <si>
    <t xml:space="preserve">SE0012454072 </t>
  </si>
  <si>
    <t>DE000BAY0017</t>
  </si>
  <si>
    <t>Spotify Technology SA</t>
  </si>
  <si>
    <t>SE0000195810</t>
  </si>
  <si>
    <t>Tethys Oil AB</t>
  </si>
  <si>
    <t>Troax Group AB</t>
  </si>
  <si>
    <t>Uber Technologies Inc</t>
  </si>
  <si>
    <t>Volkswagen AG preferred stock</t>
  </si>
  <si>
    <t>SE0007691613</t>
  </si>
  <si>
    <t>SE0012673267</t>
  </si>
  <si>
    <t>SE0012675361</t>
  </si>
  <si>
    <t>DK0061141215</t>
  </si>
  <si>
    <t>FR0000131906</t>
  </si>
  <si>
    <t>DE0007236101</t>
  </si>
  <si>
    <t>LU1778762911</t>
  </si>
  <si>
    <t>SE0012729366</t>
  </si>
  <si>
    <t>US90353T1007</t>
  </si>
  <si>
    <t>DE0007664005</t>
  </si>
  <si>
    <t>TRY</t>
  </si>
  <si>
    <t>RON</t>
  </si>
  <si>
    <t>IDR</t>
  </si>
  <si>
    <t>CHF</t>
  </si>
  <si>
    <t>AUD</t>
  </si>
  <si>
    <t>BRL</t>
  </si>
  <si>
    <t>INR</t>
  </si>
  <si>
    <t>ZAR</t>
  </si>
  <si>
    <t>MXN</t>
  </si>
  <si>
    <t>NZD</t>
  </si>
  <si>
    <t>HKD</t>
  </si>
  <si>
    <t>BNP Paribas SA</t>
  </si>
  <si>
    <t>PARB</t>
  </si>
  <si>
    <t>Pohjolan Voima Oyj</t>
  </si>
  <si>
    <t>PVO</t>
  </si>
  <si>
    <t xml:space="preserve">Avida Finans AB </t>
  </si>
  <si>
    <t>AVF</t>
  </si>
  <si>
    <t>Coor Service Management Holding AB</t>
  </si>
  <si>
    <t>COORSM</t>
  </si>
  <si>
    <t>Georg Jensen A/S</t>
  </si>
  <si>
    <t>GEOJ</t>
  </si>
  <si>
    <t>Jotul Holdings SA</t>
  </si>
  <si>
    <t>JOH</t>
  </si>
  <si>
    <t>Järvenpään kaupunki</t>
  </si>
  <si>
    <t>JAR</t>
  </si>
  <si>
    <t>Midsummer AB</t>
  </si>
  <si>
    <t>MID</t>
  </si>
  <si>
    <t>Nordisk Bergteknik AB (publ)</t>
  </si>
  <si>
    <t xml:space="preserve">NBTE </t>
  </si>
  <si>
    <t>Nordnet AB</t>
  </si>
  <si>
    <t>NDN</t>
  </si>
  <si>
    <t>Northmill Group AB (publ)</t>
  </si>
  <si>
    <t>NGP</t>
  </si>
  <si>
    <t>Nyfosa AB</t>
  </si>
  <si>
    <t>NYF</t>
  </si>
  <si>
    <t>Ovaro Kiinteistösijoitus Oyj</t>
  </si>
  <si>
    <t>OVARO</t>
  </si>
  <si>
    <t>Propifi Capital Limited</t>
  </si>
  <si>
    <t>PCL</t>
  </si>
  <si>
    <t>SB Holdco PLC</t>
  </si>
  <si>
    <t>SHO</t>
  </si>
  <si>
    <t>Slättö Fastpartner Spånga AB</t>
  </si>
  <si>
    <t>SFA</t>
  </si>
  <si>
    <t>Swedish Electromagnet Invest AB</t>
  </si>
  <si>
    <t>ELC</t>
  </si>
  <si>
    <t>Toadman Interactive AB (publ)</t>
  </si>
  <si>
    <t>TDM</t>
  </si>
  <si>
    <t>Zengun Group AB</t>
  </si>
  <si>
    <t>ZEN</t>
  </si>
  <si>
    <t>CPH Cash Bond Trading</t>
  </si>
  <si>
    <t>Clearing System</t>
  </si>
  <si>
    <t>Euroclear Sweden AB</t>
  </si>
  <si>
    <t>Euroclear Bank SA/NV &amp; Clearstream Banking S.A.</t>
  </si>
  <si>
    <t>VP Securitites A/S</t>
  </si>
  <si>
    <t>Verdipapirsentralen ASA</t>
  </si>
  <si>
    <t>Euroclear UK &amp; Ireland CREST</t>
  </si>
  <si>
    <t>Nasdaq CSD (Latvia)</t>
  </si>
  <si>
    <t>Nasdaq CSD (Estonia)</t>
  </si>
  <si>
    <t>Nasdaq CSD (Lithuania)</t>
  </si>
  <si>
    <t>Portfolio Manager</t>
  </si>
  <si>
    <t>Leovegas AB</t>
  </si>
  <si>
    <t>SE0008091904</t>
  </si>
  <si>
    <t>CO</t>
  </si>
  <si>
    <t>NTG Nordic Transport Group A/S</t>
  </si>
  <si>
    <t>Deutsche Bank AG London Branch</t>
  </si>
  <si>
    <t>DLB</t>
  </si>
  <si>
    <t>Kokkolan kaupunki</t>
  </si>
  <si>
    <t>KKL</t>
  </si>
  <si>
    <t>Point Properties Portfolio 1 AB</t>
  </si>
  <si>
    <t>POPRP</t>
  </si>
  <si>
    <t>ZetaDisplay AB</t>
  </si>
  <si>
    <t>ZTD</t>
  </si>
  <si>
    <t>TRATON SE</t>
  </si>
  <si>
    <t>Sedana Medical AB</t>
  </si>
  <si>
    <t>EQT AB</t>
  </si>
  <si>
    <t>Boule Diagnostics AB</t>
  </si>
  <si>
    <t>Atrium Ljungberg AB ser. B</t>
  </si>
  <si>
    <t>SE0011231158</t>
  </si>
  <si>
    <t>SE0012853455</t>
  </si>
  <si>
    <t>DE000TRAT0N7</t>
  </si>
  <si>
    <t xml:space="preserve">CPH Cash Bond Trading </t>
  </si>
  <si>
    <t>Price Per Unit</t>
  </si>
  <si>
    <t>Qliro AB</t>
  </si>
  <si>
    <t>QLIRO</t>
  </si>
  <si>
    <t>PowerCell Sweden AB</t>
  </si>
  <si>
    <t>SE0006425815</t>
  </si>
  <si>
    <t>SE0006342333</t>
  </si>
  <si>
    <t>Scanship Holding ASA</t>
  </si>
  <si>
    <t>NO0010708068</t>
  </si>
  <si>
    <t>Selvaag Bolig ASA</t>
  </si>
  <si>
    <t>NO0010612450</t>
  </si>
  <si>
    <t>TietoEVRY Oyj</t>
  </si>
  <si>
    <t>SE0013512506</t>
  </si>
  <si>
    <t xml:space="preserve">Fastighets AB Stenvalvet </t>
  </si>
  <si>
    <t>FAS</t>
  </si>
  <si>
    <t>Qt Group Oyj</t>
  </si>
  <si>
    <t>FI4000198031</t>
  </si>
  <si>
    <t>Idun Industrier AB</t>
  </si>
  <si>
    <t>IDD</t>
  </si>
  <si>
    <t>Mowi ASA</t>
  </si>
  <si>
    <t>ÅF Pöyry AB ser. B</t>
  </si>
  <si>
    <t>SE0009922305</t>
  </si>
  <si>
    <t xml:space="preserve">BEWiSynbra Group AB (publ) </t>
  </si>
  <si>
    <t>SECTRA AB ser B</t>
  </si>
  <si>
    <t>RESURS</t>
  </si>
  <si>
    <t>MaxFastigheter i Sverige AB (publ)</t>
  </si>
  <si>
    <t>MAXFA</t>
  </si>
  <si>
    <t>Sinch AB (publ)</t>
  </si>
  <si>
    <t>SIN</t>
  </si>
  <si>
    <t>NQDMBEN Index (Nasdaq Nordea SmartBeta Dividend Momentum Beta Eur)</t>
  </si>
  <si>
    <t>XXNQDMBEN</t>
  </si>
  <si>
    <t>Multi Units Luxembourg</t>
  </si>
  <si>
    <t>LYXOR</t>
  </si>
  <si>
    <t>Fastighetsbolaget Emilshus AB (publ)</t>
  </si>
  <si>
    <t>FEM</t>
  </si>
  <si>
    <t>Cabonline Group Holding AB (publ)</t>
  </si>
  <si>
    <t>CABOGR</t>
  </si>
  <si>
    <t>BankInvest, Værdipapirfonden</t>
  </si>
  <si>
    <t>Real People Investment Holdings Limited</t>
  </si>
  <si>
    <t>RPIH</t>
  </si>
  <si>
    <t>Svensk Hypotekspension Fond 4 AB</t>
  </si>
  <si>
    <t xml:space="preserve">SHF4 </t>
  </si>
  <si>
    <t>Oasmia Pharmaceutical AB</t>
  </si>
  <si>
    <t>SE0000722365</t>
  </si>
  <si>
    <t>FIVEN ASA</t>
  </si>
  <si>
    <t>FIV</t>
  </si>
  <si>
    <t>SAV-Rahoitus Oyj</t>
  </si>
  <si>
    <t>SRA</t>
  </si>
  <si>
    <t>Aurelius Equity Opportunities AB (publ)</t>
  </si>
  <si>
    <t>AEO</t>
  </si>
  <si>
    <t>Credit Linked Note-Linear</t>
  </si>
  <si>
    <t>Credit Linked Note-Equity Tranche</t>
  </si>
  <si>
    <t>Miscellaneous Credit Linked Notes</t>
  </si>
  <si>
    <t>Credit Linked Note-Mezz./Senior Tranche</t>
  </si>
  <si>
    <t>RE IV LIMITED</t>
  </si>
  <si>
    <t>REI</t>
  </si>
  <si>
    <t>Sotkamo Silver AB</t>
  </si>
  <si>
    <t>SE0001057910</t>
  </si>
  <si>
    <t xml:space="preserve">Baseload Capital Sweden AB (publ) </t>
  </si>
  <si>
    <t>BCS</t>
  </si>
  <si>
    <t>INVISIO AB</t>
  </si>
  <si>
    <t>Hoist Finance AB</t>
  </si>
  <si>
    <t>SE0006887063</t>
  </si>
  <si>
    <t>Minimum trading size</t>
  </si>
  <si>
    <t>Beyond Meat Inc</t>
  </si>
  <si>
    <t>US08862E1091</t>
  </si>
  <si>
    <t>Activision Blizzard Inc</t>
  </si>
  <si>
    <t>US00507V1098</t>
  </si>
  <si>
    <t>Scandic Hotels Group AB</t>
  </si>
  <si>
    <t>SE0007640156</t>
  </si>
  <si>
    <t>Embracer Group AB</t>
  </si>
  <si>
    <t>NIBE Industrier AB ser. B</t>
  </si>
  <si>
    <t>Samhällsbyggnadsbo. i Norden AB ser. B</t>
  </si>
  <si>
    <t>SE0009554454</t>
  </si>
  <si>
    <t>Qred Holding AB (publ)</t>
  </si>
  <si>
    <t>QRH</t>
  </si>
  <si>
    <t>Työllisyysrahasto</t>
  </si>
  <si>
    <t>VNV Global AB (publ)</t>
  </si>
  <si>
    <t>VNVG</t>
  </si>
  <si>
    <t>SE0014504817</t>
  </si>
  <si>
    <t>Bergkvist-Siljan AB (publ)</t>
  </si>
  <si>
    <t>BSJ</t>
  </si>
  <si>
    <t>FI4000425848</t>
  </si>
  <si>
    <t>Metso Outotec Oyj</t>
  </si>
  <si>
    <t>Neles Oyj</t>
  </si>
  <si>
    <t>FI4000440664</t>
  </si>
  <si>
    <t>LifeFit Group MidCo GmbH</t>
  </si>
  <si>
    <t>LGM</t>
  </si>
  <si>
    <t>Sanolium AB</t>
  </si>
  <si>
    <t>SANL</t>
  </si>
  <si>
    <t>SSCP Lager BidCo AB (publ)</t>
  </si>
  <si>
    <t xml:space="preserve">SLGBC </t>
  </si>
  <si>
    <t>Boozt AB</t>
  </si>
  <si>
    <t>SE0009888738</t>
  </si>
  <si>
    <t>CPH Structured Products</t>
  </si>
  <si>
    <t>Nominal amount/unit</t>
  </si>
  <si>
    <t xml:space="preserve">Arwidsro Fastighets AB (publ) </t>
  </si>
  <si>
    <t>ARWID</t>
  </si>
  <si>
    <t>Capnor Weasel Bidco Oyj</t>
  </si>
  <si>
    <t>CWB</t>
  </si>
  <si>
    <t>Mäntsälän kunta</t>
  </si>
  <si>
    <t>MTK</t>
  </si>
  <si>
    <t>Nivika Fastigheter AB (publ)</t>
  </si>
  <si>
    <t xml:space="preserve">NVF </t>
  </si>
  <si>
    <t>InstrumentSubType_ETN_ETC</t>
  </si>
  <si>
    <t>ETN</t>
  </si>
  <si>
    <t>ETC</t>
  </si>
  <si>
    <t>StarCAM_ETN_ETC_Issuers</t>
  </si>
  <si>
    <t>StarCAM_ETN_ETC_Issuers_Code</t>
  </si>
  <si>
    <t>CollateralizationDetails</t>
  </si>
  <si>
    <t>PhysicallyCollateralized</t>
  </si>
  <si>
    <t>Clearing Venue</t>
  </si>
  <si>
    <t>AE4 2017 Sweden AB</t>
  </si>
  <si>
    <t>AES</t>
  </si>
  <si>
    <t>Bonava AB (publ)</t>
  </si>
  <si>
    <t>BONA</t>
  </si>
  <si>
    <t xml:space="preserve">Estea Omsorgsfastigheter AB </t>
  </si>
  <si>
    <t>ESTEAO</t>
  </si>
  <si>
    <t>K2A Knaust &amp; Andersson Fastigheter AB (publ)</t>
  </si>
  <si>
    <t>KNA</t>
  </si>
  <si>
    <t>Stockwik Förvaltning AB (publ)</t>
  </si>
  <si>
    <t>STWK</t>
  </si>
  <si>
    <t>NEL ASA</t>
  </si>
  <si>
    <t>NO0010081235</t>
  </si>
  <si>
    <t>Subsea 7 S.A.</t>
  </si>
  <si>
    <t>LU0075646355</t>
  </si>
  <si>
    <t>Zoom Video Communications Inc</t>
  </si>
  <si>
    <t>US98980L1017</t>
  </si>
  <si>
    <t>Underlying Composition</t>
  </si>
  <si>
    <t>Bond based</t>
  </si>
  <si>
    <t>Balanced</t>
  </si>
  <si>
    <t>Share Based</t>
  </si>
  <si>
    <t>ALM</t>
  </si>
  <si>
    <t>BIAM</t>
  </si>
  <si>
    <t>JYB</t>
  </si>
  <si>
    <t>LAS</t>
  </si>
  <si>
    <t>LDM</t>
  </si>
  <si>
    <t>NYB</t>
  </si>
  <si>
    <t>SEE</t>
  </si>
  <si>
    <t>SNB</t>
  </si>
  <si>
    <t>SYD</t>
  </si>
  <si>
    <t>SHD</t>
  </si>
  <si>
    <t>Sörmlands Sparbank</t>
  </si>
  <si>
    <t>SORM</t>
  </si>
  <si>
    <t>US72352L1061</t>
  </si>
  <si>
    <t>Russell 2000 Index</t>
  </si>
  <si>
    <t>US7827001089</t>
  </si>
  <si>
    <t>Nelly Group AB</t>
  </si>
  <si>
    <t>SkiStar AB ser. B</t>
  </si>
  <si>
    <t>SE0012141687</t>
  </si>
  <si>
    <t>Storytel AB ser. B</t>
  </si>
  <si>
    <t>SE0007439443</t>
  </si>
  <si>
    <t>SE0014960373</t>
  </si>
  <si>
    <t>SIBS AB (publ)</t>
  </si>
  <si>
    <t>SIBS</t>
  </si>
  <si>
    <t>SSG BidCo A/S</t>
  </si>
  <si>
    <t>SSGB</t>
  </si>
  <si>
    <t xml:space="preserve">Goldman Sachs Bank Europe SE </t>
  </si>
  <si>
    <t>GSAG</t>
  </si>
  <si>
    <t>Great Dane</t>
  </si>
  <si>
    <t>IA Invest</t>
  </si>
  <si>
    <r>
      <t>BBVA GLOBAL MARKETS B.V</t>
    </r>
    <r>
      <rPr>
        <sz val="11"/>
        <color rgb="FF1F497D"/>
        <rFont val="Calibri"/>
        <family val="2"/>
        <scheme val="minor"/>
      </rPr>
      <t>.</t>
    </r>
  </si>
  <si>
    <t xml:space="preserve">BBGM </t>
  </si>
  <si>
    <t>SE0015192067</t>
  </si>
  <si>
    <t>24STR</t>
  </si>
  <si>
    <t xml:space="preserve">24Storage AB (publ) </t>
  </si>
  <si>
    <t>Morgan Stanley Europe SE</t>
  </si>
  <si>
    <t>MSN</t>
  </si>
  <si>
    <t>Concejo AB</t>
  </si>
  <si>
    <t>Dooba Finance AB (publ)</t>
  </si>
  <si>
    <t>DOOBA</t>
  </si>
  <si>
    <t>Kambi Group Plc</t>
  </si>
  <si>
    <t>MT0000780107</t>
  </si>
  <si>
    <t>MMF/nMMF</t>
  </si>
  <si>
    <t>MMF - Market Maker</t>
  </si>
  <si>
    <t>BioInvent International AB</t>
  </si>
  <si>
    <t>SE0015244520</t>
  </si>
  <si>
    <t>OSL Leverage Certificates Extend E</t>
  </si>
  <si>
    <t>OSL Tracker Certificates Extend E</t>
  </si>
  <si>
    <t>OSL Leverage Certificates Extend ME</t>
  </si>
  <si>
    <t>OSL Tracker Certificates Extend ME</t>
  </si>
  <si>
    <t>OSL TRA XME</t>
  </si>
  <si>
    <t>OSL LEV XME</t>
  </si>
  <si>
    <t>OSL TRA XE</t>
  </si>
  <si>
    <t>OSL LEV XE</t>
  </si>
  <si>
    <t>Airbnb Inc.</t>
  </si>
  <si>
    <t>Airbus SE</t>
  </si>
  <si>
    <t>Hermes International</t>
  </si>
  <si>
    <t>Jyske Bank A/S</t>
  </si>
  <si>
    <t>L'Oreal SA</t>
  </si>
  <si>
    <t>LVMH Moet Hennessy Louis Vuitton SE</t>
  </si>
  <si>
    <t>NL0000235190</t>
  </si>
  <si>
    <t>US0090661010</t>
  </si>
  <si>
    <t>Pernod Ricard SA</t>
  </si>
  <si>
    <t>Sanofi</t>
  </si>
  <si>
    <t>FR0000131104</t>
  </si>
  <si>
    <t>Smart Eye AB</t>
  </si>
  <si>
    <t>Societe Generale SA</t>
  </si>
  <si>
    <t>TOTAL SE</t>
  </si>
  <si>
    <t>Ubisoft Entertainment SA</t>
  </si>
  <si>
    <t>Veoneer Inc. SDB</t>
  </si>
  <si>
    <t>FR0000052292</t>
  </si>
  <si>
    <t>Zaptec AS</t>
  </si>
  <si>
    <t xml:space="preserve">DK0010307958 </t>
  </si>
  <si>
    <t>FR0000120321</t>
  </si>
  <si>
    <t>FR0000121014</t>
  </si>
  <si>
    <t xml:space="preserve">SE0015245535 </t>
  </si>
  <si>
    <t>FR0000120693</t>
  </si>
  <si>
    <t>FR0000120578</t>
  </si>
  <si>
    <t>SE0009268279</t>
  </si>
  <si>
    <t>FR0000130809</t>
  </si>
  <si>
    <t>FR0000120271</t>
  </si>
  <si>
    <t>FR0000054470</t>
  </si>
  <si>
    <t>SE0011115963</t>
  </si>
  <si>
    <t>NO0010713936</t>
  </si>
  <si>
    <t>Heba Fastighets AB</t>
  </si>
  <si>
    <t>HEBA</t>
  </si>
  <si>
    <t>MGI</t>
  </si>
  <si>
    <t>Kahoot! AS</t>
  </si>
  <si>
    <t>NO0010823131</t>
  </si>
  <si>
    <t>LeoVegas AB (publ)</t>
  </si>
  <si>
    <t>LEO</t>
  </si>
  <si>
    <t>Sivers Semiconductors AB</t>
  </si>
  <si>
    <t>SE0003917798</t>
  </si>
  <si>
    <t>SE0013647385</t>
  </si>
  <si>
    <t>Deutsche Bank AG Frankfurt</t>
  </si>
  <si>
    <t>DBF</t>
  </si>
  <si>
    <t>SE0015346135</t>
  </si>
  <si>
    <t>BGR</t>
  </si>
  <si>
    <t>Azelio AB</t>
  </si>
  <si>
    <t>SE0011973940</t>
  </si>
  <si>
    <t>Bilia AB ser. A</t>
  </si>
  <si>
    <t>SE0009921588</t>
  </si>
  <si>
    <t>Bond Seniority</t>
  </si>
  <si>
    <t>SNDB - senior debt</t>
  </si>
  <si>
    <t>MZZD – mezzanine</t>
  </si>
  <si>
    <t>SBOD – subordinated debt</t>
  </si>
  <si>
    <t>Euroclear Sweden AB (Finland)</t>
  </si>
  <si>
    <t>Sinch AB</t>
  </si>
  <si>
    <t>VNV Global AB</t>
  </si>
  <si>
    <t>SE0014428835</t>
  </si>
  <si>
    <t>Oncopeptides AB</t>
  </si>
  <si>
    <t>SE0009414576</t>
  </si>
  <si>
    <t>Calliditas Therapeutics AB</t>
  </si>
  <si>
    <t>SE0010441584</t>
  </si>
  <si>
    <t>Seafire AB (publ)</t>
  </si>
  <si>
    <t>SEAF</t>
  </si>
  <si>
    <t>Byggmax Group AB</t>
  </si>
  <si>
    <t>SE0003303627</t>
  </si>
  <si>
    <t>Eolus Vind AB ser. B</t>
  </si>
  <si>
    <t>SE0007075056</t>
  </si>
  <si>
    <t>SolTech Energy Sweden AB</t>
  </si>
  <si>
    <t>SE0005392537</t>
  </si>
  <si>
    <t>Enad Global 7 AB</t>
  </si>
  <si>
    <t>SE0010520106</t>
  </si>
  <si>
    <t>Twilio Inc</t>
  </si>
  <si>
    <t>US90138F1021</t>
  </si>
  <si>
    <t>Slättö Value Add I AB (publ)</t>
  </si>
  <si>
    <t>SLA</t>
  </si>
  <si>
    <t>MKNM</t>
  </si>
  <si>
    <t>Scandinavian evniro systems AB</t>
  </si>
  <si>
    <t>SE0005877560</t>
  </si>
  <si>
    <t>ADOBE SYSTEMS INC</t>
  </si>
  <si>
    <t>US00724F1012</t>
  </si>
  <si>
    <t>Boeing Company</t>
  </si>
  <si>
    <t>US0970231058</t>
  </si>
  <si>
    <t>Palantir Technologies Inc</t>
  </si>
  <si>
    <t>US69608A1088</t>
  </si>
  <si>
    <t>PayPal Holdings, Inc.</t>
  </si>
  <si>
    <t>Plug Power Inc</t>
  </si>
  <si>
    <t>US72919P2020</t>
  </si>
  <si>
    <t>US8522341036</t>
  </si>
  <si>
    <t>Beijer Ref AB ser. B</t>
  </si>
  <si>
    <t>SE0015949748</t>
  </si>
  <si>
    <t>11 bit studios S.A.</t>
  </si>
  <si>
    <t>PL11BTS00015</t>
  </si>
  <si>
    <t>US88579Y1010</t>
  </si>
  <si>
    <t>3M Company</t>
  </si>
  <si>
    <t>A.S. Roma</t>
  </si>
  <si>
    <t>IT0001008876</t>
  </si>
  <si>
    <t>AbbVie Inc.</t>
  </si>
  <si>
    <t>US00287Y1091</t>
  </si>
  <si>
    <t>Abiomed Inc.</t>
  </si>
  <si>
    <t>US0036541003</t>
  </si>
  <si>
    <t>AcadeMedia AB</t>
  </si>
  <si>
    <t>SE0007897079</t>
  </si>
  <si>
    <t>Addtech AB ser. B</t>
  </si>
  <si>
    <t>SE0014781795</t>
  </si>
  <si>
    <t>Admicom Oyj</t>
  </si>
  <si>
    <t>FI4000251830</t>
  </si>
  <si>
    <t>ADYEN NV</t>
  </si>
  <si>
    <t>NL0012969182</t>
  </si>
  <si>
    <t>Alarm.com Holdings, Inc.</t>
  </si>
  <si>
    <t>US0116421050</t>
  </si>
  <si>
    <t>Align Technology Inc.</t>
  </si>
  <si>
    <t>US0162551016</t>
  </si>
  <si>
    <t>AMC Entertainment Inc.</t>
  </si>
  <si>
    <t>American Airlines Group Inc</t>
  </si>
  <si>
    <t>US02376R1023</t>
  </si>
  <si>
    <t>Applied Materials Inc.</t>
  </si>
  <si>
    <t>US0382221051</t>
  </si>
  <si>
    <t>AQ Group AB</t>
  </si>
  <si>
    <t>AquaBounty Technologies Inc</t>
  </si>
  <si>
    <t>US03842K2006</t>
  </si>
  <si>
    <t>ASTON MARTIN LAGONDA GLOBAL HOLDINGS PLC</t>
  </si>
  <si>
    <t>GB00BFXZC448</t>
  </si>
  <si>
    <t>ATARI SA</t>
  </si>
  <si>
    <t>FR0010478248</t>
  </si>
  <si>
    <t>Attendo AB</t>
  </si>
  <si>
    <t>SE0007666110</t>
  </si>
  <si>
    <t>AXON Enterprise Inc.</t>
  </si>
  <si>
    <t>US05464C1018</t>
  </si>
  <si>
    <t>B&amp;B TOOLS AB ser. B</t>
  </si>
  <si>
    <t>SE0000101362</t>
  </si>
  <si>
    <t>Baidu, Inc.</t>
  </si>
  <si>
    <t>US0567521085</t>
  </si>
  <si>
    <t>Balco Group AB</t>
  </si>
  <si>
    <t>SE0010323998</t>
  </si>
  <si>
    <t>Ballard Power Systems Inc</t>
  </si>
  <si>
    <t>CA0585861085</t>
  </si>
  <si>
    <t>Bambuser AB</t>
  </si>
  <si>
    <t>SE0009663834</t>
  </si>
  <si>
    <t>US0605051046</t>
  </si>
  <si>
    <t>Bank of America Corp.</t>
  </si>
  <si>
    <t>Barrick Gold Corp.</t>
  </si>
  <si>
    <t>CA0679011084</t>
  </si>
  <si>
    <t>BHG Group AB</t>
  </si>
  <si>
    <t>SE0010948588</t>
  </si>
  <si>
    <t>Bilibili Inc.</t>
  </si>
  <si>
    <t>US0900401060</t>
  </si>
  <si>
    <t>BIMobject AB</t>
  </si>
  <si>
    <t>SE0011644376</t>
  </si>
  <si>
    <t>BioArctic AB ser. B</t>
  </si>
  <si>
    <t>SE0010323311</t>
  </si>
  <si>
    <t>Biogen Inc.</t>
  </si>
  <si>
    <t>US09062X1037</t>
  </si>
  <si>
    <t>Biotage AB</t>
  </si>
  <si>
    <t>SE0000454746</t>
  </si>
  <si>
    <t>BlackBerry Ltd.</t>
  </si>
  <si>
    <t>CA09228F1036</t>
  </si>
  <si>
    <t>BLACKROCK INC</t>
  </si>
  <si>
    <t>Blink Charging</t>
  </si>
  <si>
    <t>US09354A1007</t>
  </si>
  <si>
    <t>BORR DRILLING LTD</t>
  </si>
  <si>
    <t>BOSTON BEER INC.</t>
  </si>
  <si>
    <t>US1005571070</t>
  </si>
  <si>
    <t>Boyd Gaming Corporation</t>
  </si>
  <si>
    <t>US1033041013</t>
  </si>
  <si>
    <t>Burberry Group plc</t>
  </si>
  <si>
    <t>GB0031743007</t>
  </si>
  <si>
    <t>Camurus AB</t>
  </si>
  <si>
    <t>SE0007692850</t>
  </si>
  <si>
    <t>Cantargia AB</t>
  </si>
  <si>
    <t>SE0006371126</t>
  </si>
  <si>
    <t>Caterpillar Inc</t>
  </si>
  <si>
    <t>US1491231015</t>
  </si>
  <si>
    <t>Cell Impact AB ser. B</t>
  </si>
  <si>
    <t>SE0005003217</t>
  </si>
  <si>
    <t>CellaVision AB</t>
  </si>
  <si>
    <t>SE0000683484</t>
  </si>
  <si>
    <t>Celsius Holdings, Inc.</t>
  </si>
  <si>
    <t>US15118V2079</t>
  </si>
  <si>
    <t>Century Communities Inc.</t>
  </si>
  <si>
    <t>US1565043007</t>
  </si>
  <si>
    <t>Chevron Corporation</t>
  </si>
  <si>
    <t>US1667641005</t>
  </si>
  <si>
    <t>CHEWY INC - CLASS A</t>
  </si>
  <si>
    <t>US16679L1098</t>
  </si>
  <si>
    <t>CHIPOTLE MEXICAN GRILL INC.</t>
  </si>
  <si>
    <t>US1696561059</t>
  </si>
  <si>
    <t>Cisco Systems, Inc.</t>
  </si>
  <si>
    <t>Citigroup Inc.</t>
  </si>
  <si>
    <t>US1729674242</t>
  </si>
  <si>
    <t>Climeon AB ser. B</t>
  </si>
  <si>
    <t>SE0009973548</t>
  </si>
  <si>
    <t>Cloetta AB ser. B</t>
  </si>
  <si>
    <t>SE0002626861</t>
  </si>
  <si>
    <t>Corsair Gaming Inc</t>
  </si>
  <si>
    <t>US22041X1028</t>
  </si>
  <si>
    <t>Costco Wholesale Corporation</t>
  </si>
  <si>
    <t>US22160K1051</t>
  </si>
  <si>
    <t>Credit Suisse Group AG</t>
  </si>
  <si>
    <t>CH0012138530</t>
  </si>
  <si>
    <t>Cronos Group Inc</t>
  </si>
  <si>
    <t>CA22717L1013</t>
  </si>
  <si>
    <t>Crunchfish AB</t>
  </si>
  <si>
    <t>SE0009190192</t>
  </si>
  <si>
    <t>CTT Systems AB</t>
  </si>
  <si>
    <t>SE0000418923</t>
  </si>
  <si>
    <t>CUMMINS INC</t>
  </si>
  <si>
    <t>US2310211063</t>
  </si>
  <si>
    <t>CyberArk Software Ltd.</t>
  </si>
  <si>
    <t>IL0011334468</t>
  </si>
  <si>
    <t>DK0061539921</t>
  </si>
  <si>
    <t>LAK</t>
  </si>
  <si>
    <t>Laukaan Kunta</t>
  </si>
  <si>
    <t>Datadog</t>
  </si>
  <si>
    <t>US23804L1035</t>
  </si>
  <si>
    <t>Delivery Hero SE</t>
  </si>
  <si>
    <t>DE000A2E4K43</t>
  </si>
  <si>
    <t>Delta Air Lines Inc.</t>
  </si>
  <si>
    <t>US2473617023</t>
  </si>
  <si>
    <t>Desktop metal Inc.</t>
  </si>
  <si>
    <t>US25058X1054</t>
  </si>
  <si>
    <t>Deutsche Börse AG</t>
  </si>
  <si>
    <t>DE0005810055</t>
  </si>
  <si>
    <t>Deutsche Lufthansa AG</t>
  </si>
  <si>
    <t>DE0008232125</t>
  </si>
  <si>
    <t>DocuSign Inc</t>
  </si>
  <si>
    <t>US2561631068</t>
  </si>
  <si>
    <t>Dolby Laboratories Inc.</t>
  </si>
  <si>
    <t>US25659T1079</t>
  </si>
  <si>
    <t>Dollar Tree Inc</t>
  </si>
  <si>
    <t>US2567461080</t>
  </si>
  <si>
    <t>Domino's Pizza</t>
  </si>
  <si>
    <t>US25754A2015</t>
  </si>
  <si>
    <t>DORO AB</t>
  </si>
  <si>
    <t>SE0000215493</t>
  </si>
  <si>
    <t>DOWDUPONT INC</t>
  </si>
  <si>
    <t>US26078J1007</t>
  </si>
  <si>
    <t>Dropbox Inc.</t>
  </si>
  <si>
    <t>US26210C1045</t>
  </si>
  <si>
    <t>Duni AB</t>
  </si>
  <si>
    <t>SE0000616716</t>
  </si>
  <si>
    <t>DUPONT DE NEMOURS INC</t>
  </si>
  <si>
    <t>US26614N1028</t>
  </si>
  <si>
    <t>Dustin Group AB</t>
  </si>
  <si>
    <t>SE0006625471</t>
  </si>
  <si>
    <t>Eastman Kodak Co.</t>
  </si>
  <si>
    <t>US2774614067</t>
  </si>
  <si>
    <t>Edwards Lifesciences Corporation</t>
  </si>
  <si>
    <t>US28176E1082</t>
  </si>
  <si>
    <t>EHANG HOLDINGS LTD</t>
  </si>
  <si>
    <t>US26853E1029</t>
  </si>
  <si>
    <t>Elanco Animal Health Inc</t>
  </si>
  <si>
    <t>US28414H1032</t>
  </si>
  <si>
    <t>Electronic Arts Inc.</t>
  </si>
  <si>
    <t>US2855121099</t>
  </si>
  <si>
    <t>ENLABS AB</t>
  </si>
  <si>
    <t>SE0001666553</t>
  </si>
  <si>
    <t>EPIZYME INC</t>
  </si>
  <si>
    <t>US29428V1044</t>
  </si>
  <si>
    <t>ETSY INC</t>
  </si>
  <si>
    <t>US29786A1060</t>
  </si>
  <si>
    <t>eWork Group AB</t>
  </si>
  <si>
    <t>SE0002402701</t>
  </si>
  <si>
    <t>Exxon Mobil Corporation</t>
  </si>
  <si>
    <t>Fagerhult AB</t>
  </si>
  <si>
    <t>SE0010048884</t>
  </si>
  <si>
    <t>Farfetch Limited</t>
  </si>
  <si>
    <t>KY30744W1070</t>
  </si>
  <si>
    <t>Fastly Inc.</t>
  </si>
  <si>
    <t>US31188V1008</t>
  </si>
  <si>
    <t>Ferronordic AB</t>
  </si>
  <si>
    <t>SE0005468717</t>
  </si>
  <si>
    <t>Fisker Inc.</t>
  </si>
  <si>
    <t>US33813J1060</t>
  </si>
  <si>
    <t>FIVERR INTERNATIONAL LTD</t>
  </si>
  <si>
    <t>IL0011582033</t>
  </si>
  <si>
    <t>Floor &amp; Decor Holdings, Inc.</t>
  </si>
  <si>
    <t>US3397501012</t>
  </si>
  <si>
    <t>Footway Group AB ser. B</t>
  </si>
  <si>
    <t>SE0011563295</t>
  </si>
  <si>
    <t>Ford Motor Co.</t>
  </si>
  <si>
    <t>US3453708600</t>
  </si>
  <si>
    <t>Fortnox AB</t>
  </si>
  <si>
    <t>SE0001966656</t>
  </si>
  <si>
    <t>Freshpet Inc.</t>
  </si>
  <si>
    <t>US3580391056</t>
  </si>
  <si>
    <t>FUJITSU LTD</t>
  </si>
  <si>
    <t>JP3818000006</t>
  </si>
  <si>
    <t>GameStop Corp.</t>
  </si>
  <si>
    <t>US36467W1099</t>
  </si>
  <si>
    <t>Gaming Innovation Group Inc.</t>
  </si>
  <si>
    <t>US36467X2062</t>
  </si>
  <si>
    <t>Garo AB</t>
  </si>
  <si>
    <t>Geely Automobile Holdings Ltd</t>
  </si>
  <si>
    <t>KYG3777B1032</t>
  </si>
  <si>
    <t>General Motors</t>
  </si>
  <si>
    <t>US37045V1008</t>
  </si>
  <si>
    <t>Genovis AB</t>
  </si>
  <si>
    <t>SE0002485979</t>
  </si>
  <si>
    <t>GLOBALSTAR INC</t>
  </si>
  <si>
    <t>US3789734080</t>
  </si>
  <si>
    <t>Goldman Sachs</t>
  </si>
  <si>
    <t>US38141G1040</t>
  </si>
  <si>
    <t>Gravity ADR</t>
  </si>
  <si>
    <t>US38911N2062</t>
  </si>
  <si>
    <t>Growgeneration Corp</t>
  </si>
  <si>
    <t>US39986L1098</t>
  </si>
  <si>
    <t>GSX TECHEDU ADR</t>
  </si>
  <si>
    <t>US36257Y1091</t>
  </si>
  <si>
    <t>GungHo Online Entertainment, Inc.</t>
  </si>
  <si>
    <t>JP3235900002</t>
  </si>
  <si>
    <t>Hannon Armstrong Sustainable Infrastructure Capital Inc</t>
  </si>
  <si>
    <t>US41068X1000</t>
  </si>
  <si>
    <t>Herbalife Ltd</t>
  </si>
  <si>
    <t>KYG4412G1010</t>
  </si>
  <si>
    <t>Hexatronic Group AB</t>
  </si>
  <si>
    <t>HSBC HOLDINGS PLC</t>
  </si>
  <si>
    <t>GB0005405286</t>
  </si>
  <si>
    <t>HUBSPOT INC</t>
  </si>
  <si>
    <t>US4435731009</t>
  </si>
  <si>
    <t>Humana AB</t>
  </si>
  <si>
    <t>SE0008040653</t>
  </si>
  <si>
    <t>HYDROFARM HOLDINGS GROUP INC</t>
  </si>
  <si>
    <t>US44888K2096</t>
  </si>
  <si>
    <t>IBM Corporation</t>
  </si>
  <si>
    <t>US4592001014</t>
  </si>
  <si>
    <t>Immunicum AB</t>
  </si>
  <si>
    <t>SE0005003654</t>
  </si>
  <si>
    <t>IMPLANTICA AG</t>
  </si>
  <si>
    <t>SE0014855029</t>
  </si>
  <si>
    <t>Indutrade AB</t>
  </si>
  <si>
    <t>SE0001515552</t>
  </si>
  <si>
    <t>Instalco AB</t>
  </si>
  <si>
    <t>SE0009664253</t>
  </si>
  <si>
    <t>International Petroleum Corporation</t>
  </si>
  <si>
    <t>CA46016U1084</t>
  </si>
  <si>
    <t>Intervacc AB</t>
  </si>
  <si>
    <t>SE0009607252</t>
  </si>
  <si>
    <t>Intuitive Surgical Inc.</t>
  </si>
  <si>
    <t>US46120E6023</t>
  </si>
  <si>
    <t>Investment AB Kinnevik Ser. B</t>
  </si>
  <si>
    <t>SE0008373906</t>
  </si>
  <si>
    <t>Investment AB Latour</t>
  </si>
  <si>
    <t>Inwido AB</t>
  </si>
  <si>
    <t>SE0006220018</t>
  </si>
  <si>
    <t>iQIYI Inc.</t>
  </si>
  <si>
    <t>US46267X1081</t>
  </si>
  <si>
    <t>Iridium Communications</t>
  </si>
  <si>
    <t>US46269C1027</t>
  </si>
  <si>
    <t>IRRAS AB</t>
  </si>
  <si>
    <t>SE0008321202</t>
  </si>
  <si>
    <t>ITAB Shop Concept AB ser. B</t>
  </si>
  <si>
    <t>JD.COM INC</t>
  </si>
  <si>
    <t>US47215P1066</t>
  </si>
  <si>
    <t>JinkoSolar Holding Co., Ltd.</t>
  </si>
  <si>
    <t>US47759T1007</t>
  </si>
  <si>
    <t>JPMORGAN CHASE &amp; CO</t>
  </si>
  <si>
    <t>US46625H1005</t>
  </si>
  <si>
    <t>KKR &amp; Co Inc</t>
  </si>
  <si>
    <t>US48251W1045</t>
  </si>
  <si>
    <t>SE0000549412</t>
  </si>
  <si>
    <t>Lam Research Corp.</t>
  </si>
  <si>
    <t>Lamb Weston Holdings Inc.</t>
  </si>
  <si>
    <t>US5132721045</t>
  </si>
  <si>
    <t>Lemonade Inc</t>
  </si>
  <si>
    <t>US52567D1072</t>
  </si>
  <si>
    <t>LI AUTO INC - ADR</t>
  </si>
  <si>
    <t>US50202M1027</t>
  </si>
  <si>
    <t>Lifco AB ser.B</t>
  </si>
  <si>
    <t>US5398301094</t>
  </si>
  <si>
    <t>Lockheed Martin Corp.</t>
  </si>
  <si>
    <t>Lululemon Athletica Inc.</t>
  </si>
  <si>
    <t>US5500211090</t>
  </si>
  <si>
    <t>Lundin Gold Inc.</t>
  </si>
  <si>
    <t>CA5503711080</t>
  </si>
  <si>
    <t>Lyft, Inc</t>
  </si>
  <si>
    <t>US55087P1049</t>
  </si>
  <si>
    <t>Lyko Group A</t>
  </si>
  <si>
    <t>SE0010468918</t>
  </si>
  <si>
    <t>LYNAS RARE EARTHS LTD</t>
  </si>
  <si>
    <t>AU000000LYC6</t>
  </si>
  <si>
    <t>SE0008374383</t>
  </si>
  <si>
    <t>Marathon Digital Holdings</t>
  </si>
  <si>
    <t>MarketAxess Holdings Inc.</t>
  </si>
  <si>
    <t>US57060D1081</t>
  </si>
  <si>
    <t>Marriott Inc.</t>
  </si>
  <si>
    <t>US5719032022</t>
  </si>
  <si>
    <t>Mazda Motor Corporation</t>
  </si>
  <si>
    <t>JP3868400007</t>
  </si>
  <si>
    <t>MedCap AB</t>
  </si>
  <si>
    <t>SE0009160872</t>
  </si>
  <si>
    <t>Medicover AB ser. B</t>
  </si>
  <si>
    <t>SE0009778848</t>
  </si>
  <si>
    <t>Medistim ASA</t>
  </si>
  <si>
    <t>NO0010159684</t>
  </si>
  <si>
    <t>Medivir AB ser. B</t>
  </si>
  <si>
    <t>MercadoLibre Inc</t>
  </si>
  <si>
    <t>US58733R1023</t>
  </si>
  <si>
    <t>Merck Co.</t>
  </si>
  <si>
    <t>US58933Y1055</t>
  </si>
  <si>
    <t>Micro Systemation AB B</t>
  </si>
  <si>
    <t>SE0000526626</t>
  </si>
  <si>
    <t>MicroStrategy Inc.</t>
  </si>
  <si>
    <t>US5949724083</t>
  </si>
  <si>
    <t>Minesto AB</t>
  </si>
  <si>
    <t>SE0007578141</t>
  </si>
  <si>
    <t>Mips AB</t>
  </si>
  <si>
    <t>SE0009216278</t>
  </si>
  <si>
    <t>Moderna Inc</t>
  </si>
  <si>
    <t>US60770K1079</t>
  </si>
  <si>
    <t>MP MATERIALS CORP</t>
  </si>
  <si>
    <t>Metsä Board Oyj B</t>
  </si>
  <si>
    <t>NO0010791353</t>
  </si>
  <si>
    <t>Mycronic AB</t>
  </si>
  <si>
    <t>Naked Brand Group Inc.</t>
  </si>
  <si>
    <t>AU0000069130</t>
  </si>
  <si>
    <t>Nano-X Imaging Ltd</t>
  </si>
  <si>
    <t>IL0011681371</t>
  </si>
  <si>
    <t>NCAB Group AB</t>
  </si>
  <si>
    <t>Nederman Holding AB</t>
  </si>
  <si>
    <t>SE0011204510</t>
  </si>
  <si>
    <t>NESTLE AG</t>
  </si>
  <si>
    <t>CH0038863350</t>
  </si>
  <si>
    <t>NetEase Inc</t>
  </si>
  <si>
    <t>US64110W1027</t>
  </si>
  <si>
    <t>NIKOLA Corp</t>
  </si>
  <si>
    <t>NINTENDO CO LTD</t>
  </si>
  <si>
    <t>JP3756600007</t>
  </si>
  <si>
    <t>Nio Inc</t>
  </si>
  <si>
    <t>US62914V1061</t>
  </si>
  <si>
    <t>Nissan Motor Co Ltd</t>
  </si>
  <si>
    <t>JP3672400003</t>
  </si>
  <si>
    <t>SE0007185418</t>
  </si>
  <si>
    <t>Nolato AB ser. B</t>
  </si>
  <si>
    <t>SE0012116390</t>
  </si>
  <si>
    <t>Option Care Health Inc.</t>
  </si>
  <si>
    <t>US68404L2016</t>
  </si>
  <si>
    <t>Orexo AB</t>
  </si>
  <si>
    <t>SE0000736415</t>
  </si>
  <si>
    <t>ORPHAZYME A/S</t>
  </si>
  <si>
    <t>DK0060910917</t>
  </si>
  <si>
    <t>Pandox AB ser. B</t>
  </si>
  <si>
    <t>SE0007100359</t>
  </si>
  <si>
    <t>Paradox Interactive AB</t>
  </si>
  <si>
    <t>SE0008294953</t>
  </si>
  <si>
    <t>Patriot One Technologies Inc.</t>
  </si>
  <si>
    <t>CA70339L1085</t>
  </si>
  <si>
    <t>Paycom Software Inc</t>
  </si>
  <si>
    <t>US70432V1026</t>
  </si>
  <si>
    <t>Penn National Gaming, Inc.</t>
  </si>
  <si>
    <t>US7075691094</t>
  </si>
  <si>
    <t>PennyMac Financial Services, Inc.</t>
  </si>
  <si>
    <t>US70932M1071</t>
  </si>
  <si>
    <t>PepsiCo, Inc.</t>
  </si>
  <si>
    <t>US7134481081</t>
  </si>
  <si>
    <t>PerkinElmer Inc.</t>
  </si>
  <si>
    <t>US7140461093</t>
  </si>
  <si>
    <t>Pexip Holding ASA</t>
  </si>
  <si>
    <t>NO0010840507</t>
  </si>
  <si>
    <t>Pfizer Inc.</t>
  </si>
  <si>
    <t>US7170811035</t>
  </si>
  <si>
    <t>Pinduoduo Inc.</t>
  </si>
  <si>
    <t>US7223041028</t>
  </si>
  <si>
    <t>Platzer Fastigheter Holding AB ser. B</t>
  </si>
  <si>
    <t>SE0004977692</t>
  </si>
  <si>
    <t>POSHMARK INC-CLASS A</t>
  </si>
  <si>
    <t>US73739W1045</t>
  </si>
  <si>
    <t>Pricer AB ser. B</t>
  </si>
  <si>
    <t>SE0000233934</t>
  </si>
  <si>
    <t>Proact IT Group AB</t>
  </si>
  <si>
    <t>Probi AB</t>
  </si>
  <si>
    <t>SE0001280355</t>
  </si>
  <si>
    <t>Procter &amp; Gamble Corp</t>
  </si>
  <si>
    <t>US7427181091</t>
  </si>
  <si>
    <t>Puma SE</t>
  </si>
  <si>
    <t>DE0006969603</t>
  </si>
  <si>
    <t>Qualcomm Inc</t>
  </si>
  <si>
    <t>US7475251036</t>
  </si>
  <si>
    <t>QUIDEL CORP</t>
  </si>
  <si>
    <t>US74838J1016</t>
  </si>
  <si>
    <t>Raketech Group Holding plc</t>
  </si>
  <si>
    <t>MT0001390104</t>
  </si>
  <si>
    <t>RaySearch Laboratories AB ser. B</t>
  </si>
  <si>
    <t>SE0000135485</t>
  </si>
  <si>
    <t>REALTY INCOME Corp.</t>
  </si>
  <si>
    <t>US7561091049</t>
  </si>
  <si>
    <t>ROBLOX CORP -CLASS A</t>
  </si>
  <si>
    <t>US7710491033</t>
  </si>
  <si>
    <t>Roku Inc.</t>
  </si>
  <si>
    <t>US77543R1023</t>
  </si>
  <si>
    <t>Ross Stores Inc.</t>
  </si>
  <si>
    <t>US7782961038</t>
  </si>
  <si>
    <t>Rottneros AB</t>
  </si>
  <si>
    <t>SE0000112252</t>
  </si>
  <si>
    <t>ROXGOLD INC</t>
  </si>
  <si>
    <t>CA7798992029</t>
  </si>
  <si>
    <t>RUSH STREET INTERACTIVE INC</t>
  </si>
  <si>
    <t>US7820111000</t>
  </si>
  <si>
    <t>Ryanair Holdings PLC</t>
  </si>
  <si>
    <t>IE00BYTBXV33</t>
  </si>
  <si>
    <t>Sagax AB B</t>
  </si>
  <si>
    <t>SE0005127818</t>
  </si>
  <si>
    <t>SALESFORCE.COM INC.</t>
  </si>
  <si>
    <t>US79466L3024</t>
  </si>
  <si>
    <t>SaltX Technology Holding AB</t>
  </si>
  <si>
    <t>SE0005308541</t>
  </si>
  <si>
    <t>Samsung Electronics Co. Ltd. GDR</t>
  </si>
  <si>
    <t>Scandi Standard AB</t>
  </si>
  <si>
    <t>SE0005999760</t>
  </si>
  <si>
    <t>ScandiDos AB</t>
  </si>
  <si>
    <t>SE0005768124</t>
  </si>
  <si>
    <t>Schibsted ASA ser. A</t>
  </si>
  <si>
    <t>NO0003028904</t>
  </si>
  <si>
    <t>SEA LTD-ADR</t>
  </si>
  <si>
    <t>US81141R1005</t>
  </si>
  <si>
    <t>Seagate Technology plc</t>
  </si>
  <si>
    <t>IE00B58JVZ52</t>
  </si>
  <si>
    <t>Sensys Gatso Group AB</t>
  </si>
  <si>
    <t>SE0000567729</t>
  </si>
  <si>
    <t>SENZAGEN AB</t>
  </si>
  <si>
    <t>SE0010219626</t>
  </si>
  <si>
    <t>Serneke Group AB B</t>
  </si>
  <si>
    <t>SE0007278841</t>
  </si>
  <si>
    <t>US81762P1021</t>
  </si>
  <si>
    <t>SHIFT4 PAYMENTS INC-CLASS A</t>
  </si>
  <si>
    <t>US82452J1097</t>
  </si>
  <si>
    <t>Shopify Inc.</t>
  </si>
  <si>
    <t>CA82509L1076</t>
  </si>
  <si>
    <t>SimCorp A/S</t>
  </si>
  <si>
    <t>DK0060495240</t>
  </si>
  <si>
    <t>SinterCast AB</t>
  </si>
  <si>
    <t>SE0000950982</t>
  </si>
  <si>
    <t>Skillz Inc.</t>
  </si>
  <si>
    <t>SLACK TECHNOLOGIES INC- CL A</t>
  </si>
  <si>
    <t>US83088V1026</t>
  </si>
  <si>
    <t>SNOWFLAKE INC-CLASS A</t>
  </si>
  <si>
    <t>US8334451098</t>
  </si>
  <si>
    <t>Softbank Group Corporation ADR</t>
  </si>
  <si>
    <t>US83404D1090</t>
  </si>
  <si>
    <t>Softronic AB ser. B</t>
  </si>
  <si>
    <t>SE0000323305</t>
  </si>
  <si>
    <t>Sonos Inc</t>
  </si>
  <si>
    <t>US83570H1086</t>
  </si>
  <si>
    <t>SONY CORP</t>
  </si>
  <si>
    <t>JP3435000009</t>
  </si>
  <si>
    <t>Southwest Airlines Co</t>
  </si>
  <si>
    <t>US8447411088</t>
  </si>
  <si>
    <t>Spartan Energy Acquisition</t>
  </si>
  <si>
    <t>US8467841065</t>
  </si>
  <si>
    <t>SpectraCure AB</t>
  </si>
  <si>
    <t>SE0007158118</t>
  </si>
  <si>
    <t>Starbucks Corp.</t>
  </si>
  <si>
    <t>SUZUKI MOTOR CORP</t>
  </si>
  <si>
    <t>JP3397200001</t>
  </si>
  <si>
    <t>Svolder AB ser. A</t>
  </si>
  <si>
    <t>Swedish Stirling AB</t>
  </si>
  <si>
    <t>SE0009143993</t>
  </si>
  <si>
    <t>Systemair AB</t>
  </si>
  <si>
    <t>TAIWAN SEMI ADR</t>
  </si>
  <si>
    <t>US8740391003</t>
  </si>
  <si>
    <t>Take-Two Interactive Software Inc.</t>
  </si>
  <si>
    <t>US8740541094</t>
  </si>
  <si>
    <t>Teladoc Health Inc.</t>
  </si>
  <si>
    <t>US87918A1051</t>
  </si>
  <si>
    <t>Tencent Music Entertainment Group</t>
  </si>
  <si>
    <t>US88034P1093</t>
  </si>
  <si>
    <t>THE REALREAL INC.</t>
  </si>
  <si>
    <t>US88339P1012</t>
  </si>
  <si>
    <t>Thule Group AB</t>
  </si>
  <si>
    <t>SE0006422390</t>
  </si>
  <si>
    <t>Trade Desk Inc</t>
  </si>
  <si>
    <t>US88339J1051</t>
  </si>
  <si>
    <t>Trane Technologies Plc</t>
  </si>
  <si>
    <t>IE00BK9ZQ967</t>
  </si>
  <si>
    <t>TRIMBLE INC</t>
  </si>
  <si>
    <t>US8962391004</t>
  </si>
  <si>
    <t>Trip.com Group Ltd</t>
  </si>
  <si>
    <t>US89677Q1076</t>
  </si>
  <si>
    <t>TUI AG</t>
  </si>
  <si>
    <t>DE000TUAG000</t>
  </si>
  <si>
    <t>UBS Group AG</t>
  </si>
  <si>
    <t>CH0244767585</t>
  </si>
  <si>
    <t>United Continental Holdings Inc</t>
  </si>
  <si>
    <t>US9100471096</t>
  </si>
  <si>
    <t>United Parcel Service Inc.</t>
  </si>
  <si>
    <t>US9113121068</t>
  </si>
  <si>
    <t>UNITY SOFTWARE INC</t>
  </si>
  <si>
    <t>US91332U1016</t>
  </si>
  <si>
    <t>UPWORK INC</t>
  </si>
  <si>
    <t>US91688F1049</t>
  </si>
  <si>
    <t>Vaxart Inc</t>
  </si>
  <si>
    <t>US92243A2006</t>
  </si>
  <si>
    <t>Viatris Inc.</t>
  </si>
  <si>
    <t>US92556V1061</t>
  </si>
  <si>
    <t>Virgin Galactic Holdings Inc.</t>
  </si>
  <si>
    <t>Visa Inc.</t>
  </si>
  <si>
    <t>Vitec Software Group AB ser. B</t>
  </si>
  <si>
    <t>SE0007871363</t>
  </si>
  <si>
    <t>Vitrolife AB</t>
  </si>
  <si>
    <t>SE0011205202</t>
  </si>
  <si>
    <t>SE0009143662</t>
  </si>
  <si>
    <t>Wells Fargo &amp; Co</t>
  </si>
  <si>
    <t>US9497461015</t>
  </si>
  <si>
    <t>Wheaton Precious Metals Corp</t>
  </si>
  <si>
    <t>CA9628791027</t>
  </si>
  <si>
    <t>Wirecard AG</t>
  </si>
  <si>
    <t>DE0007472060</t>
  </si>
  <si>
    <t>Xiaomi Corporation</t>
  </si>
  <si>
    <t>KYG9830T1067</t>
  </si>
  <si>
    <t>Xilinx Inc.</t>
  </si>
  <si>
    <t>US9839191015</t>
  </si>
  <si>
    <t>XPENG INC - ADR</t>
  </si>
  <si>
    <t>US98422D1054</t>
  </si>
  <si>
    <t>Xspray Pharma AB</t>
  </si>
  <si>
    <t>SE0009973563</t>
  </si>
  <si>
    <t>Xvivo Perfusion AB</t>
  </si>
  <si>
    <t>SE0004840718</t>
  </si>
  <si>
    <t>YAMAHA MOTOR CO LTD</t>
  </si>
  <si>
    <t>JP3942800008</t>
  </si>
  <si>
    <t>Yaskawa Electric Corporation</t>
  </si>
  <si>
    <t>JP3932000007</t>
  </si>
  <si>
    <t>COINBASE GLOBAL INC -CLASS A</t>
  </si>
  <si>
    <t>US19260Q1076</t>
  </si>
  <si>
    <t>HEMNET GROUP AB</t>
  </si>
  <si>
    <t>SE0015671995</t>
  </si>
  <si>
    <t>MOLSON COORS BEVERAGE CO</t>
  </si>
  <si>
    <t>US60871R2094</t>
  </si>
  <si>
    <t>Titania Holding AB (publ)</t>
  </si>
  <si>
    <t>TIH</t>
  </si>
  <si>
    <t>SE0015949201</t>
  </si>
  <si>
    <t>SE0015812219</t>
  </si>
  <si>
    <t>XXCHFNOK</t>
  </si>
  <si>
    <t>FX -CHFNOK</t>
  </si>
  <si>
    <t>FX -GBPNOK</t>
  </si>
  <si>
    <t>XXGBPNOK</t>
  </si>
  <si>
    <t>FX -USDNOK</t>
  </si>
  <si>
    <t>XXUSDNOK</t>
  </si>
  <si>
    <t>SE0015962477</t>
  </si>
  <si>
    <t>BOF</t>
  </si>
  <si>
    <t>AB Bonnier Fastigheter Finans (publ)</t>
  </si>
  <si>
    <t>SE0015658109</t>
  </si>
  <si>
    <t>FI4000506811</t>
  </si>
  <si>
    <t>Musti Group Oyj</t>
  </si>
  <si>
    <t>FI4000410758</t>
  </si>
  <si>
    <t>ZOOPLUS AG</t>
  </si>
  <si>
    <t>DE0005111702</t>
  </si>
  <si>
    <t>SE0015811963</t>
  </si>
  <si>
    <t>SE0015961909</t>
  </si>
  <si>
    <t>SE0015961222</t>
  </si>
  <si>
    <t>Evolution AB</t>
  </si>
  <si>
    <t>SE0015962097</t>
  </si>
  <si>
    <t>Swedencare AB</t>
  </si>
  <si>
    <t>SE0015988167</t>
  </si>
  <si>
    <t>FI0009013114</t>
  </si>
  <si>
    <t>Aktia Bank Oyj</t>
  </si>
  <si>
    <t>AKTIA</t>
  </si>
  <si>
    <t>SE0015812417</t>
  </si>
  <si>
    <t>SE0015988019</t>
  </si>
  <si>
    <t>Remedy Entertainment Oyj</t>
  </si>
  <si>
    <t>FI4000251897</t>
  </si>
  <si>
    <t>ARK INNOVATION ETF</t>
  </si>
  <si>
    <t>US00214Q1040</t>
  </si>
  <si>
    <t>SE0015988373</t>
  </si>
  <si>
    <t>PLBY Group INC</t>
  </si>
  <si>
    <t>US72814P1093</t>
  </si>
  <si>
    <t>SAP SE</t>
  </si>
  <si>
    <t>DE0007164600</t>
  </si>
  <si>
    <t>Studentbostäder i Norden AB</t>
  </si>
  <si>
    <t>STD</t>
  </si>
  <si>
    <t>Bergs Timber AB</t>
  </si>
  <si>
    <t>Diamyd Medical</t>
  </si>
  <si>
    <t>SE0005162880</t>
  </si>
  <si>
    <t>IAR Systems Group AB</t>
  </si>
  <si>
    <t>SE0005851706</t>
  </si>
  <si>
    <t>Industrivarden AB</t>
  </si>
  <si>
    <t>SE0000190126</t>
  </si>
  <si>
    <t>Ovzon AB</t>
  </si>
  <si>
    <t>SE0010948711</t>
  </si>
  <si>
    <t>Readly International</t>
  </si>
  <si>
    <t>SE0014855292</t>
  </si>
  <si>
    <t>Draftkings Inc.</t>
  </si>
  <si>
    <t>Tripadvisor Inc.</t>
  </si>
  <si>
    <t>US8969452015</t>
  </si>
  <si>
    <t xml:space="preserve">Seamless Distribution Systems AB </t>
  </si>
  <si>
    <t>SDS</t>
  </si>
  <si>
    <t xml:space="preserve">Besqab AB (publ) </t>
  </si>
  <si>
    <t>BESQ</t>
  </si>
  <si>
    <t>Catena AB (publ)</t>
  </si>
  <si>
    <t>CTN</t>
  </si>
  <si>
    <t>DFS</t>
  </si>
  <si>
    <t>Neptunia Invest AB (publ)</t>
  </si>
  <si>
    <t>NEPTU</t>
  </si>
  <si>
    <t>SE0016101844</t>
  </si>
  <si>
    <t>FX -GBPJPY</t>
  </si>
  <si>
    <t>XXGBPJPY</t>
  </si>
  <si>
    <t>Amasten Fastighets</t>
  </si>
  <si>
    <t>SE0005034550</t>
  </si>
  <si>
    <t>Corem Property Group B</t>
  </si>
  <si>
    <t>SE0010714287</t>
  </si>
  <si>
    <t>Fenix Outdoor International B</t>
  </si>
  <si>
    <t>CH0242214887</t>
  </si>
  <si>
    <t>Stem Inc</t>
  </si>
  <si>
    <t>US85859N1028</t>
  </si>
  <si>
    <t>Stem</t>
  </si>
  <si>
    <t>UWM HOLDINGS CORP</t>
  </si>
  <si>
    <t>US91823B1098</t>
  </si>
  <si>
    <t>Intrum AB</t>
  </si>
  <si>
    <t>AFRY AB</t>
  </si>
  <si>
    <t>NO0010161896</t>
  </si>
  <si>
    <t>ALTRIA GROUP INC</t>
  </si>
  <si>
    <t>US02209S1033</t>
  </si>
  <si>
    <t xml:space="preserve">SONIA_3M </t>
  </si>
  <si>
    <t>SOFR_3M</t>
  </si>
  <si>
    <t>AVALARA INC</t>
  </si>
  <si>
    <t>US05338G1067</t>
  </si>
  <si>
    <t>GEVO INC</t>
  </si>
  <si>
    <t>US3743964062</t>
  </si>
  <si>
    <t>SPROUT SOCIAL INC - CLASS A</t>
  </si>
  <si>
    <t>US85209W1099</t>
  </si>
  <si>
    <t>THUNDERFUL GROUP AB</t>
  </si>
  <si>
    <t>SE0015195888</t>
  </si>
  <si>
    <t>WORKHORSE GROUP INC</t>
  </si>
  <si>
    <t>US98138J2069</t>
  </si>
  <si>
    <t>Eastnine AB</t>
  </si>
  <si>
    <t>EAST</t>
  </si>
  <si>
    <t>Dentalum Operations AB</t>
  </si>
  <si>
    <t>DENTOP</t>
  </si>
  <si>
    <t>Bank Norwegian ASA</t>
  </si>
  <si>
    <t>NO0011002511</t>
  </si>
  <si>
    <t>AMERICAN EXPRESS COMPANY</t>
  </si>
  <si>
    <t>US0258161092</t>
  </si>
  <si>
    <t>AVID BIOSERVICES INC. COMMON STOCK</t>
  </si>
  <si>
    <t>US05368M1062</t>
  </si>
  <si>
    <t>CONTEXTLOGIC INC - A</t>
  </si>
  <si>
    <t>DEERE &amp; CO</t>
  </si>
  <si>
    <t>US2441991054</t>
  </si>
  <si>
    <t>INTUIT INC</t>
  </si>
  <si>
    <t>US4612021034</t>
  </si>
  <si>
    <t>VEEVA SYSTEMS INC</t>
  </si>
  <si>
    <t>US9224751084</t>
  </si>
  <si>
    <t xml:space="preserve">Arenakoncernen Holding AB (publ) </t>
  </si>
  <si>
    <t>ARH</t>
  </si>
  <si>
    <t>Secop Group Holding GmbH</t>
  </si>
  <si>
    <t>SGH</t>
  </si>
  <si>
    <t>Nykredit Invest Balance</t>
  </si>
  <si>
    <t>ACAST AB</t>
  </si>
  <si>
    <t>SE0015960935</t>
  </si>
  <si>
    <t>AEGIRBIO AB</t>
  </si>
  <si>
    <t>SE0014401121</t>
  </si>
  <si>
    <t>LINC AB</t>
  </si>
  <si>
    <t>SE0015949433</t>
  </si>
  <si>
    <t>OX2 AB</t>
  </si>
  <si>
    <t>SE0016075337</t>
  </si>
  <si>
    <t>RVRC HOLDING AB</t>
  </si>
  <si>
    <t>SE0015962485</t>
  </si>
  <si>
    <t>VIMIAN GROUP AB</t>
  </si>
  <si>
    <t>SE0015961982</t>
  </si>
  <si>
    <t>CREOP</t>
  </si>
  <si>
    <t>Nordiska kreditmarknadsaktiebolaget (publ)</t>
  </si>
  <si>
    <t>NOKRE</t>
  </si>
  <si>
    <t>ROBINHOOD MARKETS INC</t>
  </si>
  <si>
    <t>US7707001027</t>
  </si>
  <si>
    <t>Awardit AB</t>
  </si>
  <si>
    <t>SE0010101824</t>
  </si>
  <si>
    <t>Fastator AB</t>
  </si>
  <si>
    <t>SE0015407382</t>
  </si>
  <si>
    <t>Oscar Properties Holding AB</t>
  </si>
  <si>
    <t>SE0016278303</t>
  </si>
  <si>
    <t>Platzer Fastigheter Holding AB (publ)</t>
  </si>
  <si>
    <t>PLAZ</t>
  </si>
  <si>
    <t>Whirlpool Corporation</t>
  </si>
  <si>
    <t>US9633201069</t>
  </si>
  <si>
    <t>Hanza Holding AB</t>
  </si>
  <si>
    <t>SE0005878543</t>
  </si>
  <si>
    <t>Humble Group AB</t>
  </si>
  <si>
    <t>Carasent ASA</t>
  </si>
  <si>
    <t>NO0010123060</t>
  </si>
  <si>
    <t>CLEANSPARK INC</t>
  </si>
  <si>
    <t>US18452B2097</t>
  </si>
  <si>
    <t>S-Bank Plc</t>
  </si>
  <si>
    <t>SBANK</t>
  </si>
  <si>
    <t>FUTU HOLDINGS LTD</t>
  </si>
  <si>
    <t>US36118L1061</t>
  </si>
  <si>
    <t>UP FINTECH HOLDING LTD</t>
  </si>
  <si>
    <t>US91531W1062</t>
  </si>
  <si>
    <t>Biovica International AB</t>
  </si>
  <si>
    <t>SE0008613731</t>
  </si>
  <si>
    <t>Quantafuel ASA</t>
  </si>
  <si>
    <t>NO0010785967</t>
  </si>
  <si>
    <t>SPROTT PHYSIC UR</t>
  </si>
  <si>
    <t>CA85210A1049</t>
  </si>
  <si>
    <t>PALO ALTO NETWORK INC</t>
  </si>
  <si>
    <t>US6974351057</t>
  </si>
  <si>
    <t>RIO TINTO PLC</t>
  </si>
  <si>
    <t>US7672041008</t>
  </si>
  <si>
    <t>ACCONEER AB</t>
  </si>
  <si>
    <t>SE0010546242</t>
  </si>
  <si>
    <t>SE0016609499</t>
  </si>
  <si>
    <t>Cielo Mar Finans AB (publ)</t>
  </si>
  <si>
    <t>CIELO</t>
  </si>
  <si>
    <t>Calix Inc.</t>
  </si>
  <si>
    <t>US13100M5094</t>
  </si>
  <si>
    <t>Ovintiv Inc.</t>
  </si>
  <si>
    <t>US69047Q1022</t>
  </si>
  <si>
    <t>Verizon Communications Inc.</t>
  </si>
  <si>
    <t>US92343V1044</t>
  </si>
  <si>
    <t>STO Tracker Certificates US Extend AE</t>
  </si>
  <si>
    <t>STO Leverage Certificates US Extend AE</t>
  </si>
  <si>
    <t>STO Warrants US Extend AE</t>
  </si>
  <si>
    <t>OSL Tracker Certificates US Extend AE</t>
  </si>
  <si>
    <t>OSL Leverage Certificates US Extend AE</t>
  </si>
  <si>
    <t>OSL Warrants US Extend AE</t>
  </si>
  <si>
    <t>HEL Tracker Certificates US Extend AE</t>
  </si>
  <si>
    <t>HEL Leverage Certificates US Extend AE</t>
  </si>
  <si>
    <t>HEL Warrants US Extend AE</t>
  </si>
  <si>
    <t>CPH Tracker Certificates US Extend AE</t>
  </si>
  <si>
    <t>CPH Leverage Certificates US Extend AE</t>
  </si>
  <si>
    <t>CPH Warrants US Extend AE</t>
  </si>
  <si>
    <t>VOLVO CAR AB</t>
  </si>
  <si>
    <t>STO TRA US XAE</t>
  </si>
  <si>
    <t>STO WAR US XAE</t>
  </si>
  <si>
    <t>OSL TRA US XAE</t>
  </si>
  <si>
    <t>OSL WAR US XAE</t>
  </si>
  <si>
    <t>HEL TRA US XAE</t>
  </si>
  <si>
    <t>HEL WAR US XAE</t>
  </si>
  <si>
    <t>CPH TRA US XAE</t>
  </si>
  <si>
    <t>CPH WAR US XAE</t>
  </si>
  <si>
    <t>STO LEV US XAE</t>
  </si>
  <si>
    <t>OSL LEV US XAE</t>
  </si>
  <si>
    <t>HEL LEV US XAE</t>
  </si>
  <si>
    <t>CPH LEV US XAE</t>
  </si>
  <si>
    <t>AbCellera Biologics Inc.</t>
  </si>
  <si>
    <t>CA00288U1066</t>
  </si>
  <si>
    <t>ADDLIFE B</t>
  </si>
  <si>
    <t>SE0014401378</t>
  </si>
  <si>
    <t>AMBEA AB</t>
  </si>
  <si>
    <t>SE0009663826</t>
  </si>
  <si>
    <t>AutoStore Holdings Ltd.</t>
  </si>
  <si>
    <t>BMG0670A1099</t>
  </si>
  <si>
    <t>BONESUPPORT HOLDING AB</t>
  </si>
  <si>
    <t>SE0009858152</t>
  </si>
  <si>
    <t>BUFAB AB</t>
  </si>
  <si>
    <t>CIBUS NORDIC REAL ESTATE AB</t>
  </si>
  <si>
    <t>SE0010832204</t>
  </si>
  <si>
    <t>CINT GROUP AB</t>
  </si>
  <si>
    <t>SE0015483276</t>
  </si>
  <si>
    <t>CONCENTRIC AB</t>
  </si>
  <si>
    <t>SE0003950864</t>
  </si>
  <si>
    <t>COOR SERVICE MANAGEMENT HOLDING AB</t>
  </si>
  <si>
    <t>SE0007158829</t>
  </si>
  <si>
    <t>DESENIO GROUP AB</t>
  </si>
  <si>
    <t>SE0015657853</t>
  </si>
  <si>
    <t>SE0016589188</t>
  </si>
  <si>
    <t>FASADGRUPPEN GROUP AB</t>
  </si>
  <si>
    <t>SE0015195771</t>
  </si>
  <si>
    <t>FM MATTSSON MORA GROUP B</t>
  </si>
  <si>
    <t>FORTINOVA FASTIGHETER SER. B</t>
  </si>
  <si>
    <t>SE0014608915</t>
  </si>
  <si>
    <t>FREEPORT-MCMORAN INC</t>
  </si>
  <si>
    <t>US35671D8570</t>
  </si>
  <si>
    <t>fuboTV Inc.</t>
  </si>
  <si>
    <t>US35953D1046</t>
  </si>
  <si>
    <t>Golden Ocean Group Limited</t>
  </si>
  <si>
    <t>BMG396372051</t>
  </si>
  <si>
    <t>GREEN LANDSCAPING GROUP AB</t>
  </si>
  <si>
    <t>SE0010985028</t>
  </si>
  <si>
    <t>HALDEX AB</t>
  </si>
  <si>
    <t>SE0000105199</t>
  </si>
  <si>
    <t>HMS NETWORKS AB</t>
  </si>
  <si>
    <t>SE0009997018</t>
  </si>
  <si>
    <t>IDUN INDUSTRIER AB</t>
  </si>
  <si>
    <t>SE0013512464</t>
  </si>
  <si>
    <t>KNOWIT AB</t>
  </si>
  <si>
    <t>SE0000421273</t>
  </si>
  <si>
    <t>LINDAB INTERNATIONAL AB</t>
  </si>
  <si>
    <t>SE0001852419</t>
  </si>
  <si>
    <t>M8G Media and Games Invest SE</t>
  </si>
  <si>
    <t>NORDIC WATERPROOFING HOLDING AB</t>
  </si>
  <si>
    <t>SE0014731089</t>
  </si>
  <si>
    <t>NOTE AB</t>
  </si>
  <si>
    <t>SE0001161654</t>
  </si>
  <si>
    <t>NYFOSA AB</t>
  </si>
  <si>
    <t>SE0011426428</t>
  </si>
  <si>
    <t>US70450Y1038</t>
  </si>
  <si>
    <t>RE:NEWCELL AB</t>
  </si>
  <si>
    <t>SE0014960431</t>
  </si>
  <si>
    <t>Rockwool International A/S</t>
  </si>
  <si>
    <t>RUGVISTA GROUP AB</t>
  </si>
  <si>
    <t>SE0015659834</t>
  </si>
  <si>
    <t>SDIPTECH B</t>
  </si>
  <si>
    <t>SE0003756758</t>
  </si>
  <si>
    <t>SEMCON AB</t>
  </si>
  <si>
    <t>SE0000379497</t>
  </si>
  <si>
    <t>Storskogen Group AB</t>
  </si>
  <si>
    <t>SE0016797732</t>
  </si>
  <si>
    <t>Vale S.A.</t>
  </si>
  <si>
    <t>US91912E1055</t>
  </si>
  <si>
    <t>Western Union Company</t>
  </si>
  <si>
    <t>US9598021098</t>
  </si>
  <si>
    <t>BOOKING HOLDINGS INC</t>
  </si>
  <si>
    <t>US09857L1089</t>
  </si>
  <si>
    <t>CROWDSTRIKE HOLDINGS INC</t>
  </si>
  <si>
    <t>US22788C1053</t>
  </si>
  <si>
    <t>CTEK AB</t>
  </si>
  <si>
    <t>SE0016798763</t>
  </si>
  <si>
    <t>ENPHASE ENERGY INC</t>
  </si>
  <si>
    <t>US29355A1079</t>
  </si>
  <si>
    <t>LOGISTEA AB</t>
  </si>
  <si>
    <t>OKTA INC</t>
  </si>
  <si>
    <t>US6792951054</t>
  </si>
  <si>
    <t>SE0017083983</t>
  </si>
  <si>
    <t>ZIM INTEGRATED SHIPPING SERVICES LTD</t>
  </si>
  <si>
    <t>IL0065100930</t>
  </si>
  <si>
    <t>21Shares AG</t>
  </si>
  <si>
    <t>21SHAR</t>
  </si>
  <si>
    <t>BEWI ASA</t>
  </si>
  <si>
    <t>BWASA</t>
  </si>
  <si>
    <t>Ilija Batljan Invest AB</t>
  </si>
  <si>
    <t>ILIJA</t>
  </si>
  <si>
    <t>Logistea AB</t>
  </si>
  <si>
    <t>LOGIA</t>
  </si>
  <si>
    <t>Multitude SE</t>
  </si>
  <si>
    <t>MLTD</t>
  </si>
  <si>
    <t>SHOT</t>
  </si>
  <si>
    <t>STORG</t>
  </si>
  <si>
    <t>Svenska Nyttobostäder AB</t>
  </si>
  <si>
    <t>NYTB</t>
  </si>
  <si>
    <t>Valerum AB</t>
  </si>
  <si>
    <t>VALE</t>
  </si>
  <si>
    <t>Oatly Group AB</t>
  </si>
  <si>
    <t>RIVIAN AUTOMOTIVE INC</t>
  </si>
  <si>
    <t>US76954A1034</t>
  </si>
  <si>
    <t>Alcoa Corporation</t>
  </si>
  <si>
    <t>US0138721065</t>
  </si>
  <si>
    <t>Region Skåne</t>
  </si>
  <si>
    <t>Flow Traders B.V.</t>
  </si>
  <si>
    <t>FLW</t>
  </si>
  <si>
    <t>SE0017131329</t>
  </si>
  <si>
    <t xml:space="preserve">Wästbygg Gruppen AB </t>
  </si>
  <si>
    <t>WAST</t>
  </si>
  <si>
    <t>Svea Bank AB (publ)</t>
  </si>
  <si>
    <t>SVEABA</t>
  </si>
  <si>
    <t>Desenio Group AB (publ)</t>
  </si>
  <si>
    <t>DSNO</t>
  </si>
  <si>
    <t>US61945C1036</t>
  </si>
  <si>
    <t>BRITISH AMERICAN TOBACCO PLC</t>
  </si>
  <si>
    <t>GB0002875804</t>
  </si>
  <si>
    <t>MOSAIC CO</t>
  </si>
  <si>
    <t>STONECO LTD</t>
  </si>
  <si>
    <t>KYG851581069</t>
  </si>
  <si>
    <t>Sentiec Oyjs</t>
  </si>
  <si>
    <t>SENT</t>
  </si>
  <si>
    <t>XICE</t>
  </si>
  <si>
    <t>FNIS</t>
  </si>
  <si>
    <t>ISK</t>
  </si>
  <si>
    <t>AAM GLEQ3</t>
  </si>
  <si>
    <t>GLEQ3</t>
  </si>
  <si>
    <t>Akureyrarkaupstaður</t>
  </si>
  <si>
    <t>AKU</t>
  </si>
  <si>
    <t>Alda Credit Fund II slhf.</t>
  </si>
  <si>
    <t>ACFII</t>
  </si>
  <si>
    <t>Alda Credit Fund slhf.</t>
  </si>
  <si>
    <t>ACF</t>
  </si>
  <si>
    <t>Almenna leigufélagið ehf.</t>
  </si>
  <si>
    <t>AL</t>
  </si>
  <si>
    <t>Arion banki hf.</t>
  </si>
  <si>
    <t>ARION</t>
  </si>
  <si>
    <t>Atom</t>
  </si>
  <si>
    <t>ATOM</t>
  </si>
  <si>
    <t>Byggðastofnun</t>
  </si>
  <si>
    <t>BYG</t>
  </si>
  <si>
    <t>Eik fasteignafélag hf.</t>
  </si>
  <si>
    <t>EIK</t>
  </si>
  <si>
    <t>Fagfjárfestasjóðurinn ÍSH</t>
  </si>
  <si>
    <t>FISH</t>
  </si>
  <si>
    <t>Fagfjárfestasjóðurinn Landsbréf-BÚS I</t>
  </si>
  <si>
    <t>BUS</t>
  </si>
  <si>
    <t>Félagsbústaðir hf.</t>
  </si>
  <si>
    <t>FEL</t>
  </si>
  <si>
    <t>FÍ Fasteignafélag slhf.</t>
  </si>
  <si>
    <t>FIF</t>
  </si>
  <si>
    <t>Fjarðabyggð</t>
  </si>
  <si>
    <t>FJAR</t>
  </si>
  <si>
    <t>Føroya Landsstýri</t>
  </si>
  <si>
    <t>FAELAN</t>
  </si>
  <si>
    <t>GAMMA: Méllon</t>
  </si>
  <si>
    <t>MELLON</t>
  </si>
  <si>
    <t>Garðabær</t>
  </si>
  <si>
    <t>GARD</t>
  </si>
  <si>
    <t>Greiðslumiðlunin Hringur ehf.</t>
  </si>
  <si>
    <t>HARP</t>
  </si>
  <si>
    <t>Hafnarfjarðarkaupstaður</t>
  </si>
  <si>
    <t>HFJ</t>
  </si>
  <si>
    <t>Hagar hf.</t>
  </si>
  <si>
    <t>HAG</t>
  </si>
  <si>
    <t>Heimstaden hf.</t>
  </si>
  <si>
    <t>HEIMA</t>
  </si>
  <si>
    <t>HS Veitur hf.</t>
  </si>
  <si>
    <t>HSVE</t>
  </si>
  <si>
    <t>Iceland Seafood International hf.</t>
  </si>
  <si>
    <t>ICESEA</t>
  </si>
  <si>
    <t>ÍL-sjóður</t>
  </si>
  <si>
    <t>HFF</t>
  </si>
  <si>
    <t>Íslandsbanki hf.</t>
  </si>
  <si>
    <t>ISB</t>
  </si>
  <si>
    <t>Íslandshótel hf.</t>
  </si>
  <si>
    <t>IH</t>
  </si>
  <si>
    <t>Jeratún ehf.</t>
  </si>
  <si>
    <t>JTUN</t>
  </si>
  <si>
    <t>KLS, fagfjárfestasjóður</t>
  </si>
  <si>
    <t>KLS</t>
  </si>
  <si>
    <t>Kópavogsbær</t>
  </si>
  <si>
    <t>KOP</t>
  </si>
  <si>
    <t>Kvika banki hf.</t>
  </si>
  <si>
    <t>KVIKA</t>
  </si>
  <si>
    <t>Landfestar ehf.</t>
  </si>
  <si>
    <t>LF</t>
  </si>
  <si>
    <t>Landsbankinn hf.</t>
  </si>
  <si>
    <t>LBANK</t>
  </si>
  <si>
    <t>Landsnet hf.</t>
  </si>
  <si>
    <t>LNET</t>
  </si>
  <si>
    <t>Landsvirkjun</t>
  </si>
  <si>
    <t>LANDV</t>
  </si>
  <si>
    <t>Lánasjóður sveitarfélaga ohf.</t>
  </si>
  <si>
    <t>LSS</t>
  </si>
  <si>
    <t>Lykill fjármögnun hf.</t>
  </si>
  <si>
    <t>LYKILL</t>
  </si>
  <si>
    <t>Mosfellsbær</t>
  </si>
  <si>
    <t>MOS</t>
  </si>
  <si>
    <t>Múlaþing</t>
  </si>
  <si>
    <t>FDH</t>
  </si>
  <si>
    <t>Norðurslóð 4 ehf.</t>
  </si>
  <si>
    <t>LAFL</t>
  </si>
  <si>
    <t>Norðurþing</t>
  </si>
  <si>
    <t>NTH</t>
  </si>
  <si>
    <t>Orkuveita Reykjavíkur</t>
  </si>
  <si>
    <t>ORR</t>
  </si>
  <si>
    <t>Rangárþing ytra</t>
  </si>
  <si>
    <t>RANGY</t>
  </si>
  <si>
    <t>Rarik ohf.</t>
  </si>
  <si>
    <t>RARI</t>
  </si>
  <si>
    <t>REG 1 fagfjárfestasjóður</t>
  </si>
  <si>
    <t>REG1</t>
  </si>
  <si>
    <t>REG 2 Smáralind, fagfjárfestasjóður</t>
  </si>
  <si>
    <t>REG2SM</t>
  </si>
  <si>
    <t>REG3A fjármögnun</t>
  </si>
  <si>
    <t>REG3A</t>
  </si>
  <si>
    <t>Reginn hf.</t>
  </si>
  <si>
    <t>REGINN</t>
  </si>
  <si>
    <t>Reitir fasteignafélag hf.</t>
  </si>
  <si>
    <t>REITIR</t>
  </si>
  <si>
    <t>Reykjavíkurborg</t>
  </si>
  <si>
    <t>RVK</t>
  </si>
  <si>
    <t>Ríkissjóður Íslands</t>
  </si>
  <si>
    <t>RIK</t>
  </si>
  <si>
    <t>SIV Fjármögnun</t>
  </si>
  <si>
    <t>SIV</t>
  </si>
  <si>
    <t>SÍL hs.</t>
  </si>
  <si>
    <t>SIL</t>
  </si>
  <si>
    <t xml:space="preserve">Síminn hf. </t>
  </si>
  <si>
    <t>SIM</t>
  </si>
  <si>
    <t>Sveitarfélagið Árborg</t>
  </si>
  <si>
    <t>ARBO</t>
  </si>
  <si>
    <t>Vátryggingafélag Íslands hf.</t>
  </si>
  <si>
    <t>VISG</t>
  </si>
  <si>
    <t>Veðskuld slhf.</t>
  </si>
  <si>
    <t>VEDS2</t>
  </si>
  <si>
    <t>Veðskuldabréfasjóður ÍV</t>
  </si>
  <si>
    <t>VIVK</t>
  </si>
  <si>
    <t>Veðskuldabréfasjóðurinn Virðing</t>
  </si>
  <si>
    <t>VEDS1</t>
  </si>
  <si>
    <t>Vestmannaeyjabær</t>
  </si>
  <si>
    <t>VEST</t>
  </si>
  <si>
    <t xml:space="preserve">ACRO Verðbréf hf. </t>
  </si>
  <si>
    <t>ACR</t>
  </si>
  <si>
    <t>IS</t>
  </si>
  <si>
    <t>Arctica Finance hf.</t>
  </si>
  <si>
    <t>ARF</t>
  </si>
  <si>
    <t>ARB</t>
  </si>
  <si>
    <t>Fossar markaðir hf.</t>
  </si>
  <si>
    <t>FOS</t>
  </si>
  <si>
    <t>Íslensk verðbréf hf.</t>
  </si>
  <si>
    <t>IVE</t>
  </si>
  <si>
    <t>Kvika Banki hf.</t>
  </si>
  <si>
    <t>KVB</t>
  </si>
  <si>
    <t>LAI</t>
  </si>
  <si>
    <t>The Central Bank of Iceland</t>
  </si>
  <si>
    <t>SBI</t>
  </si>
  <si>
    <t>Zero Coupon</t>
  </si>
  <si>
    <t>LIBOR_1M</t>
  </si>
  <si>
    <t>LIBOR_3M</t>
  </si>
  <si>
    <t>LIBOR_6M</t>
  </si>
  <si>
    <t>REIBOR_1M</t>
  </si>
  <si>
    <t>REIBOR_2M</t>
  </si>
  <si>
    <t>REIBOR_3M</t>
  </si>
  <si>
    <t>REIBOR_6M</t>
  </si>
  <si>
    <t>Nasdaq CSD (Iceland)</t>
  </si>
  <si>
    <t xml:space="preserve">Verðbréfamiðstöð Íslands </t>
  </si>
  <si>
    <t>Amortization</t>
  </si>
  <si>
    <t>Annuity</t>
  </si>
  <si>
    <t>Bullet loan</t>
  </si>
  <si>
    <t>Equal Installments</t>
  </si>
  <si>
    <t>Bill</t>
  </si>
  <si>
    <t>Index</t>
  </si>
  <si>
    <t>Consumer Price Index</t>
  </si>
  <si>
    <t>N/A</t>
  </si>
  <si>
    <t>Amortization type:</t>
  </si>
  <si>
    <t>ICELAND MARKET ONLY</t>
  </si>
  <si>
    <t>Iceland Cash Bond Trading</t>
  </si>
  <si>
    <t>Iceland FN Bond Market</t>
  </si>
  <si>
    <t>Yellow indicates Iceland specific market</t>
  </si>
  <si>
    <t>AGRONOMICS LIMITED</t>
  </si>
  <si>
    <t>C3.AI, INC-A</t>
  </si>
  <si>
    <t>DoorDash, Inc.</t>
  </si>
  <si>
    <t>IM00B6QH1J21</t>
  </si>
  <si>
    <t>BMG1466R1732</t>
  </si>
  <si>
    <t>US12468P1049</t>
  </si>
  <si>
    <t>Lithium Americas Corp.</t>
  </si>
  <si>
    <t>LOGISTEA B</t>
  </si>
  <si>
    <t>US25809K1051</t>
  </si>
  <si>
    <t>Allego AB</t>
  </si>
  <si>
    <t>SE0017131337</t>
  </si>
  <si>
    <t>Sigma Lithium Corp.</t>
  </si>
  <si>
    <t>SE0017160773</t>
  </si>
  <si>
    <t>Surgical Science Sweden</t>
  </si>
  <si>
    <t>Svolder AB ser. B</t>
  </si>
  <si>
    <t>TEQNION AB</t>
  </si>
  <si>
    <t>Truecaller</t>
  </si>
  <si>
    <t>CA8265991023</t>
  </si>
  <si>
    <t>SE0014428512</t>
  </si>
  <si>
    <t>SE0017161441</t>
  </si>
  <si>
    <t>SE0017161458</t>
  </si>
  <si>
    <t>SE0012308088</t>
  </si>
  <si>
    <t>SE0016787071</t>
  </si>
  <si>
    <t>AEROF Sweden Bondco AB (publ)</t>
  </si>
  <si>
    <t>AEROF</t>
  </si>
  <si>
    <t>Borgo AB</t>
  </si>
  <si>
    <t>BORGO</t>
  </si>
  <si>
    <t>Fingerprint Cards AB</t>
  </si>
  <si>
    <t>FING</t>
  </si>
  <si>
    <t xml:space="preserve">Hawk Debtco Limited </t>
  </si>
  <si>
    <t>HAWK</t>
  </si>
  <si>
    <t>HLRE Holding Oyj</t>
  </si>
  <si>
    <t>HLRE</t>
  </si>
  <si>
    <t>Holmström Fastigheter Holding AB</t>
  </si>
  <si>
    <t>HOLFA</t>
  </si>
  <si>
    <t>Iberian Yield Investment AB</t>
  </si>
  <si>
    <t>IBEY</t>
  </si>
  <si>
    <t>Impala BondCo PLC</t>
  </si>
  <si>
    <t>Linköpings kommun</t>
  </si>
  <si>
    <t>LNKP</t>
  </si>
  <si>
    <t>LR Global Holding GmbH</t>
  </si>
  <si>
    <t>LRGH</t>
  </si>
  <si>
    <t>ViaCon Group AB</t>
  </si>
  <si>
    <t>VIACON</t>
  </si>
  <si>
    <t>SGL International A/S</t>
  </si>
  <si>
    <t>GENERAL DYNAMICS CORP</t>
  </si>
  <si>
    <t>US3695501086</t>
  </si>
  <si>
    <t>RAYTHEON TECHNOLOGIES CORP</t>
  </si>
  <si>
    <t>US75513E1010</t>
  </si>
  <si>
    <t>AGNICO EAGLE</t>
  </si>
  <si>
    <t>CA0084741085</t>
  </si>
  <si>
    <t>PETROLEO BRASILEIRO ADR</t>
  </si>
  <si>
    <t>US71654V4086</t>
  </si>
  <si>
    <t>Coupon Type</t>
  </si>
  <si>
    <t>Step up</t>
  </si>
  <si>
    <t>Other/Structured</t>
  </si>
  <si>
    <t>CouponType</t>
  </si>
  <si>
    <t>FLEX LNG LTD</t>
  </si>
  <si>
    <t>BMG359472021</t>
  </si>
  <si>
    <t>Euroflorist 2.0 Obligation AB (publ)</t>
  </si>
  <si>
    <t>EUFO</t>
  </si>
  <si>
    <t>Företagsparken Norden Holding AB (publ)</t>
  </si>
  <si>
    <t>NRHL</t>
  </si>
  <si>
    <t>MIDAQ AB</t>
  </si>
  <si>
    <t>MDAQ</t>
  </si>
  <si>
    <t>MidCo Infrastructure Logistics AB (publ)</t>
  </si>
  <si>
    <t>MIDCOI</t>
  </si>
  <si>
    <t>Midstar Hotels AB</t>
  </si>
  <si>
    <t>MIDH</t>
  </si>
  <si>
    <t>CA Fastigheter Aktiebolag (publ)</t>
  </si>
  <si>
    <t>CAFA</t>
  </si>
  <si>
    <t>Electrolux Professional Aktiebolag</t>
  </si>
  <si>
    <t>SE0013747870</t>
  </si>
  <si>
    <t>SDIP</t>
  </si>
  <si>
    <t>Sdiptech AB (publ)</t>
  </si>
  <si>
    <t>Open Infra AB (publ)</t>
  </si>
  <si>
    <t>OPIN</t>
  </si>
  <si>
    <t>Corem Kelly AB (publ)</t>
  </si>
  <si>
    <t>Uudenkaupungin kaupunki</t>
  </si>
  <si>
    <t>UDKEN</t>
  </si>
  <si>
    <t>SE0017486889</t>
  </si>
  <si>
    <t>SE0017486897</t>
  </si>
  <si>
    <t>Mirovia AB</t>
  </si>
  <si>
    <t>MIRO</t>
  </si>
  <si>
    <t>Wallenstam AB ser. B</t>
  </si>
  <si>
    <t>SE0017780133</t>
  </si>
  <si>
    <t>SE0018012635</t>
  </si>
  <si>
    <t>VEF AB (publ)</t>
  </si>
  <si>
    <t>VEFAB</t>
  </si>
  <si>
    <t>SE0017832488</t>
  </si>
  <si>
    <t>Fastighets AB Trianon ser. B</t>
  </si>
  <si>
    <t>SE0018013658</t>
  </si>
  <si>
    <t>Tomra Systems ASA</t>
  </si>
  <si>
    <t>NO0012470089</t>
  </si>
  <si>
    <t>VR Yhtymä Oyj</t>
  </si>
  <si>
    <t>VRY</t>
  </si>
  <si>
    <t>SE0018012932</t>
  </si>
  <si>
    <t>SE0017766520</t>
  </si>
  <si>
    <t>PHM Group Holding Oyj</t>
  </si>
  <si>
    <t>PHMG</t>
  </si>
  <si>
    <t>SE0018040677</t>
  </si>
  <si>
    <t>POP Asuntoluottopankki Oyj</t>
  </si>
  <si>
    <t>POPA</t>
  </si>
  <si>
    <t>SE0018040883</t>
  </si>
  <si>
    <t>Specta AB</t>
  </si>
  <si>
    <t>SE0017937279</t>
  </si>
  <si>
    <t>Speqta AB</t>
  </si>
  <si>
    <t>SE0018013849</t>
  </si>
  <si>
    <t>Force BidCo A/S</t>
  </si>
  <si>
    <t>FORCE</t>
  </si>
  <si>
    <t>Caybon Holding AB (publ)</t>
  </si>
  <si>
    <t>CAYB</t>
  </si>
  <si>
    <t>SE0018012494</t>
  </si>
  <si>
    <t>STO FN Tailor Made Products</t>
  </si>
  <si>
    <t>STO FN Transfer Market</t>
  </si>
  <si>
    <t>BI Boligejendomme A/S</t>
  </si>
  <si>
    <t>Sörmlands Sparbank AB</t>
  </si>
  <si>
    <t>SORML</t>
  </si>
  <si>
    <t>BBS-Bioactive Bone Substitutes Oyj</t>
  </si>
  <si>
    <t>FI4000260583</t>
  </si>
  <si>
    <t>US7311052010</t>
  </si>
  <si>
    <t>Polestar Automotive Holding Uk Plc</t>
  </si>
  <si>
    <t>Rebellion Operations AB (publ)</t>
  </si>
  <si>
    <t>REBL</t>
  </si>
  <si>
    <t>Esmaeilzadeh Holding AB (publ)</t>
  </si>
  <si>
    <t>ESHL</t>
  </si>
  <si>
    <t>Patriam Invest AB</t>
  </si>
  <si>
    <t>PATR</t>
  </si>
  <si>
    <t>Vår Energi ASA</t>
  </si>
  <si>
    <t>NO0011202772</t>
  </si>
  <si>
    <t>Moank Fintech Group AB</t>
  </si>
  <si>
    <t>Accunia Invest, Kapitalf</t>
  </si>
  <si>
    <t>BankInvest</t>
  </si>
  <si>
    <t>BankInvest Select, Kapitalf</t>
  </si>
  <si>
    <t>BankInvest, VPF</t>
  </si>
  <si>
    <t>BI Erhvervsejendomme A/S</t>
  </si>
  <si>
    <t>BLS Invest, Kapitalf</t>
  </si>
  <si>
    <t>Blue Strait Capital, Kapitalf</t>
  </si>
  <si>
    <t>Formuepleje Epikur, Kapitalf</t>
  </si>
  <si>
    <t>Formuepleje Pareto, Kapitalf</t>
  </si>
  <si>
    <t>Formuepleje Penta, Kapitalf</t>
  </si>
  <si>
    <t>Formuepleje Safe, Kapitalf</t>
  </si>
  <si>
    <t>Independent Inv II, VPF</t>
  </si>
  <si>
    <t>Independent Invest, Kapitalf</t>
  </si>
  <si>
    <t>Investeringssel. Artha Optimum</t>
  </si>
  <si>
    <t>Plac.for Nykredit In (Kapital)</t>
  </si>
  <si>
    <t>SDG Invest, Kapitalf</t>
  </si>
  <si>
    <t>Sydinvest, VPF</t>
  </si>
  <si>
    <t>JUND – junior debt</t>
  </si>
  <si>
    <t>ACROUD AB</t>
  </si>
  <si>
    <t xml:space="preserve">NETGAM </t>
  </si>
  <si>
    <t>Kährs BondCo AB (publ)</t>
  </si>
  <si>
    <t>KAHRS</t>
  </si>
  <si>
    <t>PLN</t>
  </si>
  <si>
    <t>Alleima Ab</t>
  </si>
  <si>
    <t>SE0017615644</t>
  </si>
  <si>
    <t>ALLEIMA AB</t>
  </si>
  <si>
    <t>Vestum AB (publ)</t>
  </si>
  <si>
    <t>VESTUM</t>
  </si>
  <si>
    <t>HL18 Property Portfolio AB</t>
  </si>
  <si>
    <t>HL18PP</t>
  </si>
  <si>
    <t>BRP Group</t>
  </si>
  <si>
    <t>US05589G1022</t>
  </si>
  <si>
    <t>Northern Horizon Capital AS</t>
  </si>
  <si>
    <t>NHC</t>
  </si>
  <si>
    <t>Better Collective</t>
  </si>
  <si>
    <t>DK0060952240</t>
  </si>
  <si>
    <t>Novedo Holding AB</t>
  </si>
  <si>
    <t>NOVEDO</t>
  </si>
  <si>
    <t>Kongsberg Gruppen ASA</t>
  </si>
  <si>
    <t>FX-AUDUSD</t>
  </si>
  <si>
    <t>FX-EURAUD</t>
  </si>
  <si>
    <t>XXEURAUD</t>
  </si>
  <si>
    <t>XXAUDUSD</t>
  </si>
  <si>
    <t>FX-EURGBP</t>
  </si>
  <si>
    <t>XXEURGBP</t>
  </si>
  <si>
    <t>FX-GBPUSD</t>
  </si>
  <si>
    <t>XXGBPUSD</t>
  </si>
  <si>
    <t>Block</t>
  </si>
  <si>
    <t>Abbott Laboratories</t>
  </si>
  <si>
    <t>US0028241000</t>
  </si>
  <si>
    <t>Accenture</t>
  </si>
  <si>
    <t>IE00B4BNMY34</t>
  </si>
  <si>
    <t>ASML</t>
  </si>
  <si>
    <t>NL0010273215</t>
  </si>
  <si>
    <t>Atlassian</t>
  </si>
  <si>
    <t>US0494681010</t>
  </si>
  <si>
    <t>Azenta</t>
  </si>
  <si>
    <t>US1143401024</t>
  </si>
  <si>
    <t>Charles River Laboratories International</t>
  </si>
  <si>
    <t>US1598641074</t>
  </si>
  <si>
    <t>EPAM Systems</t>
  </si>
  <si>
    <t>US29414B1044</t>
  </si>
  <si>
    <t>Fortinet</t>
  </si>
  <si>
    <t>US34959E1091</t>
  </si>
  <si>
    <t>Keysight Technologies</t>
  </si>
  <si>
    <t>US49338L1035</t>
  </si>
  <si>
    <t>Logitech International</t>
  </si>
  <si>
    <t>CH0025751329</t>
  </si>
  <si>
    <t>Oracle</t>
  </si>
  <si>
    <t>US68389X1054</t>
  </si>
  <si>
    <t>Pinterest</t>
  </si>
  <si>
    <t>Servicenow</t>
  </si>
  <si>
    <t>CloudFlare</t>
  </si>
  <si>
    <t>US18915M1071</t>
  </si>
  <si>
    <t>Vicore Pharma Holding</t>
  </si>
  <si>
    <t xml:space="preserve">SE0007577895	</t>
  </si>
  <si>
    <t>IMPBC</t>
  </si>
  <si>
    <t>Calligo (UK) Limited</t>
  </si>
  <si>
    <t>CALLI</t>
  </si>
  <si>
    <t>OMX Oslo 20 PI</t>
  </si>
  <si>
    <t>SE0002947507</t>
  </si>
  <si>
    <t>Sedermera Corporate Finance AB</t>
  </si>
  <si>
    <t>SFK</t>
  </si>
  <si>
    <t>OMXO20GI Index</t>
  </si>
  <si>
    <t>SE0002947515</t>
  </si>
  <si>
    <t>Greenfood AB (publ)</t>
  </si>
  <si>
    <t>GREFD</t>
  </si>
  <si>
    <t>Sustainable Bond Group ID</t>
  </si>
  <si>
    <t>Green Bond</t>
  </si>
  <si>
    <t>Social Bond</t>
  </si>
  <si>
    <t>Sustainability Bond</t>
  </si>
  <si>
    <t>Sustainability Linked Bond</t>
  </si>
  <si>
    <t>EU Green Bond Standard</t>
  </si>
  <si>
    <t>Harbour Energy</t>
  </si>
  <si>
    <t>GB00BMBVGQ36</t>
  </si>
  <si>
    <t>US5657881067</t>
  </si>
  <si>
    <t>Nordic Semiconductor ASA</t>
  </si>
  <si>
    <t>NO0003055501</t>
  </si>
  <si>
    <t>Cool Company</t>
  </si>
  <si>
    <t>BMG2415A1137</t>
  </si>
  <si>
    <t>https://ec.europa.eu/finance/securities/docs/isd/mifid/rts/160714-rts-23-annex_en.pdf. </t>
  </si>
  <si>
    <t>Commodity Underlying categorization</t>
  </si>
  <si>
    <t>Porsche AG Vz</t>
  </si>
  <si>
    <t>DE000PAG9113</t>
  </si>
  <si>
    <t>SE0017831795</t>
  </si>
  <si>
    <t>ASML Holding N.V.</t>
  </si>
  <si>
    <t>USN070592100</t>
  </si>
  <si>
    <t>DISCOVER FINANCIAL SERVICES</t>
  </si>
  <si>
    <t>US2547091080</t>
  </si>
  <si>
    <t>FERRARI N V</t>
  </si>
  <si>
    <t>NL0011585146</t>
  </si>
  <si>
    <t>GOODYEAR TIRE &amp; RUBBER</t>
  </si>
  <si>
    <t>US3825501014</t>
  </si>
  <si>
    <t>SIMON PROPERTY GROUP</t>
  </si>
  <si>
    <t>US8288061091</t>
  </si>
  <si>
    <t>WEYERHAEUSER</t>
  </si>
  <si>
    <t>US9621661043</t>
  </si>
  <si>
    <t>SE0018536068</t>
  </si>
  <si>
    <t>AZRNG</t>
  </si>
  <si>
    <t>GB00BP6MXD84</t>
  </si>
  <si>
    <t>PEABODY ENERGY</t>
  </si>
  <si>
    <t>US7045511000</t>
  </si>
  <si>
    <t>SHELL</t>
  </si>
  <si>
    <t>US3696043013</t>
  </si>
  <si>
    <t>Hon Hai Precision Industry GDR</t>
  </si>
  <si>
    <t xml:space="preserve"> US4380908057</t>
  </si>
  <si>
    <t>CY02000352116</t>
  </si>
  <si>
    <t>Humble Group Ab</t>
  </si>
  <si>
    <t>SE0006261046</t>
  </si>
  <si>
    <t>LINK Mobility Group</t>
  </si>
  <si>
    <t>NO0010894231</t>
  </si>
  <si>
    <t xml:space="preserve"> Sony ADR</t>
  </si>
  <si>
    <t>US8356993076</t>
  </si>
  <si>
    <t xml:space="preserve">Creades </t>
  </si>
  <si>
    <t>US26142V1052</t>
  </si>
  <si>
    <t>SE0015661236</t>
  </si>
  <si>
    <t>Copperstone Resources</t>
  </si>
  <si>
    <t>ImmunoGen</t>
  </si>
  <si>
    <t>US45253H1014</t>
  </si>
  <si>
    <t>Altimmune</t>
  </si>
  <si>
    <t>US02155H2004</t>
  </si>
  <si>
    <t>Okeanis Eco Tankers</t>
  </si>
  <si>
    <t>MHY641771016</t>
  </si>
  <si>
    <t>Arthur J Gallagher</t>
  </si>
  <si>
    <t>US3635761097</t>
  </si>
  <si>
    <t>ConocoPhillips</t>
  </si>
  <si>
    <t>US20825C1045</t>
  </si>
  <si>
    <t>Duolingo</t>
  </si>
  <si>
    <t>US26603R1068</t>
  </si>
  <si>
    <t>CROCS INC</t>
  </si>
  <si>
    <t>US2270461096</t>
  </si>
  <si>
    <t>LPL FINANCIAL HOLDINGS INC</t>
  </si>
  <si>
    <t>US50212V1008</t>
  </si>
  <si>
    <t>Nintendo Adr</t>
  </si>
  <si>
    <t>US6544453037</t>
  </si>
  <si>
    <t>Incap</t>
  </si>
  <si>
    <t>FI0009006407</t>
  </si>
  <si>
    <t>Absolent Air Care Group</t>
  </si>
  <si>
    <t>SE0006256558</t>
  </si>
  <si>
    <t>Purmo Group Plc</t>
  </si>
  <si>
    <t>PURMO</t>
  </si>
  <si>
    <t>Manchester United PLC</t>
  </si>
  <si>
    <t>KYG5784H1065</t>
  </si>
  <si>
    <t>SparDanmark Invest</t>
  </si>
  <si>
    <t>Medicover AB</t>
  </si>
  <si>
    <t>MCOV</t>
  </si>
  <si>
    <t>VRTN</t>
  </si>
  <si>
    <t xml:space="preserve">Virtune AB </t>
  </si>
  <si>
    <t xml:space="preserve">Council of Europe Development Bank </t>
  </si>
  <si>
    <t>CEDB</t>
  </si>
  <si>
    <t>Deka Oekom Euro Nachhaltigkeit UCITS ETF</t>
  </si>
  <si>
    <t>DE000ETFL474</t>
  </si>
  <si>
    <t>Franklin Metaverse UCITS ETF</t>
  </si>
  <si>
    <t>IE000IM4K4K2</t>
  </si>
  <si>
    <t>HAN-GINS Cloud Technology Equal Weight UCITS ETF</t>
  </si>
  <si>
    <t>IE00BDDRF924</t>
  </si>
  <si>
    <t>L&amp;G Clean Energy UCITS ETF</t>
  </si>
  <si>
    <t>IE00BK5BCH80</t>
  </si>
  <si>
    <t>L&amp;G Clean Water UCITS ETF</t>
  </si>
  <si>
    <t>IE00BK5BC891</t>
  </si>
  <si>
    <t>The Global X E-commerce UCITS ETF</t>
  </si>
  <si>
    <t>IE00BMH5XY61</t>
  </si>
  <si>
    <t>The Global X Video Games &amp; Esports UCITS ETF</t>
  </si>
  <si>
    <t>IE00BLR6Q544</t>
  </si>
  <si>
    <t>SE0020050417</t>
  </si>
  <si>
    <t>Cintas Corporation</t>
  </si>
  <si>
    <t>US1729081059</t>
  </si>
  <si>
    <t>MMF Market Segment</t>
  </si>
  <si>
    <t>MMF - Market Maker
MPID</t>
  </si>
  <si>
    <t>Fortaco Group Holdco Oyj</t>
  </si>
  <si>
    <t>FRTHOL</t>
  </si>
  <si>
    <t>Terveystalo Oyj</t>
  </si>
  <si>
    <t>TTALO</t>
  </si>
  <si>
    <t>SE0020181014</t>
  </si>
  <si>
    <t>SE0020180917</t>
  </si>
  <si>
    <t>Lamor Corporation Oyj</t>
  </si>
  <si>
    <t>LAMOR</t>
  </si>
  <si>
    <t>Skill BidCo ApS</t>
  </si>
  <si>
    <t>SBIDCO</t>
  </si>
  <si>
    <t>Klarna Holding AB</t>
  </si>
  <si>
    <t>KLAH</t>
  </si>
  <si>
    <t>Addnode Group</t>
  </si>
  <si>
    <t>SE0017885767</t>
  </si>
  <si>
    <t>ADDvise Group B</t>
  </si>
  <si>
    <t>SE0007464862</t>
  </si>
  <si>
    <t>Alimak Group</t>
  </si>
  <si>
    <t>SE0007158910</t>
  </si>
  <si>
    <t>Lagercrantz Group</t>
  </si>
  <si>
    <t>SE0014990966</t>
  </si>
  <si>
    <t>Munters Group</t>
  </si>
  <si>
    <t>SE0009806607</t>
  </si>
  <si>
    <t>Nordic Paper Holding</t>
  </si>
  <si>
    <t>SE0014808838</t>
  </si>
  <si>
    <t>Global X Cybersecurity ETF</t>
  </si>
  <si>
    <t>US37954Y3844</t>
  </si>
  <si>
    <t>Global X Robotics &amp; Artificial ETF</t>
  </si>
  <si>
    <t>US37954Y7159</t>
  </si>
  <si>
    <t>Invesco Solar ETF</t>
  </si>
  <si>
    <t>US46138G7060</t>
  </si>
  <si>
    <t>SPDR Gold Shares ETF</t>
  </si>
  <si>
    <t>US78463V1070</t>
  </si>
  <si>
    <t>NOBA Bank Group AB (publ)</t>
  </si>
  <si>
    <t>NOBA Holding AB (publ)</t>
  </si>
  <si>
    <t>NOBAHL</t>
  </si>
  <si>
    <t>SE000426546</t>
  </si>
  <si>
    <t>Autocirc Group AB</t>
  </si>
  <si>
    <t>AUTOCI</t>
  </si>
  <si>
    <t>Riot Blockchain Inc.</t>
  </si>
  <si>
    <t>US7672921050</t>
  </si>
  <si>
    <t>Karnov Group</t>
  </si>
  <si>
    <t>SE0012323715</t>
  </si>
  <si>
    <t>SE0007491303</t>
  </si>
  <si>
    <t>Engcon</t>
  </si>
  <si>
    <t>SE0017769847</t>
  </si>
  <si>
    <t>OEM International</t>
  </si>
  <si>
    <t>SE0017766843</t>
  </si>
  <si>
    <t>Catena AB</t>
  </si>
  <si>
    <t>SE0001664707</t>
  </si>
  <si>
    <t>Xtract One Technologies Inc.</t>
  </si>
  <si>
    <t>CA98422Q1063</t>
  </si>
  <si>
    <t>ZAPLOX AB</t>
  </si>
  <si>
    <t>SE0020354389</t>
  </si>
  <si>
    <t>Humana Inc.</t>
  </si>
  <si>
    <t>US4448591028</t>
  </si>
  <si>
    <t>Lucid Group</t>
  </si>
  <si>
    <t>M.O.B.A Network AB</t>
  </si>
  <si>
    <t>MOBA</t>
  </si>
  <si>
    <t>SATS ASA</t>
  </si>
  <si>
    <t>NO0010863285</t>
  </si>
  <si>
    <t>TYRES</t>
  </si>
  <si>
    <t>KRUK S.A.</t>
  </si>
  <si>
    <t>KRUK</t>
  </si>
  <si>
    <t>Trelleborgs Kommun</t>
  </si>
  <si>
    <t>TRELBO</t>
  </si>
  <si>
    <t>Hoist Finance AB (publ)</t>
  </si>
  <si>
    <t>HOFI</t>
  </si>
  <si>
    <t>Hedin Mobility Group AB (publ)</t>
  </si>
  <si>
    <t>Crinetics Pharmaceuticals</t>
  </si>
  <si>
    <t>US22663K1079</t>
  </si>
  <si>
    <t>Broadcom Inc</t>
  </si>
  <si>
    <t>US11135F1012</t>
  </si>
  <si>
    <t>HAYPP GROUP AB</t>
  </si>
  <si>
    <t>SE0016829469</t>
  </si>
  <si>
    <t>SYNOPSYS INC</t>
  </si>
  <si>
    <t>US8716071076</t>
  </si>
  <si>
    <t>US21077C3051</t>
  </si>
  <si>
    <t>BAE Systems</t>
  </si>
  <si>
    <t>GB0002634946</t>
  </si>
  <si>
    <t>Synact Pharma AB</t>
  </si>
  <si>
    <t>Genexis Group AB (publ)</t>
  </si>
  <si>
    <t>GENE</t>
  </si>
  <si>
    <t>Aker BP ASA</t>
  </si>
  <si>
    <t>NO0010345853</t>
  </si>
  <si>
    <t>Hafnia Ltd</t>
  </si>
  <si>
    <t>Salmar ASA</t>
  </si>
  <si>
    <t>NO0010310956</t>
  </si>
  <si>
    <t>Amphenol Corporation</t>
  </si>
  <si>
    <t>US0320951017</t>
  </si>
  <si>
    <t>B2Gold Corp</t>
  </si>
  <si>
    <t>CA11777Q2099</t>
  </si>
  <si>
    <t>CME Group Inc</t>
  </si>
  <si>
    <t>US12572Q1058</t>
  </si>
  <si>
    <t>EMCOR Group</t>
  </si>
  <si>
    <t>US29084Q1004</t>
  </si>
  <si>
    <t>Encore Wire</t>
  </si>
  <si>
    <t>US2925621052</t>
  </si>
  <si>
    <t>Franco-Nevada</t>
  </si>
  <si>
    <t>CA3518581051</t>
  </si>
  <si>
    <t>Gold Fields</t>
  </si>
  <si>
    <t>US38059T1060</t>
  </si>
  <si>
    <t>Insight Enterprises</t>
  </si>
  <si>
    <t>US45765U1034</t>
  </si>
  <si>
    <t>Kroger</t>
  </si>
  <si>
    <t>US5010441013</t>
  </si>
  <si>
    <t>PACCAR</t>
  </si>
  <si>
    <t>US6937181088</t>
  </si>
  <si>
    <t>Quanta Services</t>
  </si>
  <si>
    <t>US74762E1029</t>
  </si>
  <si>
    <t>Sanmina</t>
  </si>
  <si>
    <t>US8010561020</t>
  </si>
  <si>
    <t>TE Connectivity</t>
  </si>
  <si>
    <t>CH0102993182</t>
  </si>
  <si>
    <t>DK0062498333</t>
  </si>
  <si>
    <t>The Blackstone Group Inc.</t>
  </si>
  <si>
    <t>US09260D1072</t>
  </si>
  <si>
    <t>iShares Russell 2000 ETF</t>
  </si>
  <si>
    <t>US4642876555</t>
  </si>
  <si>
    <t>FI4000552500</t>
  </si>
  <si>
    <t>Mandatum Oyj</t>
  </si>
  <si>
    <t>FI4000552526</t>
  </si>
  <si>
    <t>Velo3D</t>
  </si>
  <si>
    <t>US92259N1046</t>
  </si>
  <si>
    <t>BLSB</t>
  </si>
  <si>
    <t>CA53681J1030</t>
  </si>
  <si>
    <t>ROLLS-ROYCE HOLDINGS PLC</t>
  </si>
  <si>
    <t>GB00B63H8491</t>
  </si>
  <si>
    <t>Rusta AB</t>
  </si>
  <si>
    <t>SE0020848356</t>
  </si>
  <si>
    <t>CNY</t>
  </si>
  <si>
    <t>Investment AB Oresund</t>
  </si>
  <si>
    <t>SE0008321608</t>
  </si>
  <si>
    <t>Mildef Group</t>
  </si>
  <si>
    <t>SE0016074249</t>
  </si>
  <si>
    <t>Momentum Group</t>
  </si>
  <si>
    <t>SE0017562523</t>
  </si>
  <si>
    <t>Norva24 Group</t>
  </si>
  <si>
    <t>SE0017084759</t>
  </si>
  <si>
    <t>Rejlers</t>
  </si>
  <si>
    <t>SE0000123671</t>
  </si>
  <si>
    <t>Tobii Dynavox</t>
  </si>
  <si>
    <t>SE0017105620</t>
  </si>
  <si>
    <t>Booster Precision Components GmbH</t>
  </si>
  <si>
    <t>BOOPR</t>
  </si>
  <si>
    <t>SE0015657788</t>
  </si>
  <si>
    <t>Azerion Group N.V.</t>
  </si>
  <si>
    <t>Stenhus Fastigheter i Norden AB (publ)</t>
  </si>
  <si>
    <t>STEFAS</t>
  </si>
  <si>
    <t>SE0000949331</t>
  </si>
  <si>
    <t>Nobia AB</t>
  </si>
  <si>
    <t>Fiskars Oyj Abp</t>
  </si>
  <si>
    <t>FSKRS</t>
  </si>
  <si>
    <t>Yubico AB</t>
  </si>
  <si>
    <t>Aonic AB (publ)</t>
  </si>
  <si>
    <t>AONIC</t>
  </si>
  <si>
    <t>ELI LILLY &amp; CO</t>
  </si>
  <si>
    <t>US5324571083</t>
  </si>
  <si>
    <t>NL0013056914</t>
  </si>
  <si>
    <t>Elastic</t>
  </si>
  <si>
    <t>Affirm</t>
  </si>
  <si>
    <t>US00827B1061</t>
  </si>
  <si>
    <t>US3580541049</t>
  </si>
  <si>
    <t>Freshworks</t>
  </si>
  <si>
    <t>Fusion Pharmaceuticals</t>
  </si>
  <si>
    <t>CA36118A1003</t>
  </si>
  <si>
    <t>Sparbanken Alingsås</t>
  </si>
  <si>
    <t>SPARAL</t>
  </si>
  <si>
    <t>US8825081040</t>
  </si>
  <si>
    <t>Fortis Inc</t>
  </si>
  <si>
    <t>CA3495531079</t>
  </si>
  <si>
    <t>Fortis Inc.</t>
  </si>
  <si>
    <t>Air Products and Chemicals</t>
  </si>
  <si>
    <t>US0091581068</t>
  </si>
  <si>
    <t>Kimberly-Clark</t>
  </si>
  <si>
    <t>US4943681035</t>
  </si>
  <si>
    <t>Texas Instruments</t>
  </si>
  <si>
    <t>Super Micro Computer Inc</t>
  </si>
  <si>
    <t>Sparbanken Skaraborg AB (publ)</t>
  </si>
  <si>
    <t>SPSK</t>
  </si>
  <si>
    <t>SE0021309614</t>
  </si>
  <si>
    <t>L&amp;G Artificial Intelligence UCITS ETF</t>
  </si>
  <si>
    <t>IE00BK5BCD43</t>
  </si>
  <si>
    <t>L&amp;G CYBER SECURITY UCITS ETF</t>
  </si>
  <si>
    <t>IE00BYPLS672</t>
  </si>
  <si>
    <t>ARM Holdings</t>
  </si>
  <si>
    <t>US0420682058</t>
  </si>
  <si>
    <t>BCE</t>
  </si>
  <si>
    <t>CA05534B7604</t>
  </si>
  <si>
    <t>Mondelez International</t>
  </si>
  <si>
    <t>US6092071058</t>
  </si>
  <si>
    <t>CA7800871021</t>
  </si>
  <si>
    <t>Union Pacific</t>
  </si>
  <si>
    <t>US9078181081</t>
  </si>
  <si>
    <t xml:space="preserve">US24703L2025 </t>
  </si>
  <si>
    <t>VAL</t>
  </si>
  <si>
    <t>Zealand Pharma</t>
  </si>
  <si>
    <t>DK0060257814</t>
  </si>
  <si>
    <t>OMXSS30ESGGI INDEX</t>
  </si>
  <si>
    <t>SE0021486339</t>
  </si>
  <si>
    <t>Electrolux Professional AB (publ)</t>
  </si>
  <si>
    <t>EPRO</t>
  </si>
  <si>
    <t>FI4000567029</t>
  </si>
  <si>
    <t>REDDIT INC-CL A</t>
  </si>
  <si>
    <t>US75734B1008</t>
  </si>
  <si>
    <t>Amgen Inc.</t>
  </si>
  <si>
    <t>US0311621009</t>
  </si>
  <si>
    <t>SOFI TECHNOLOGIES INC</t>
  </si>
  <si>
    <t>US83406F1021</t>
  </si>
  <si>
    <t>Takeda Pharmaceutical ADR</t>
  </si>
  <si>
    <t>US8740602052</t>
  </si>
  <si>
    <t>UnitedHealth Group Inc</t>
  </si>
  <si>
    <t>US91324P1021</t>
  </si>
  <si>
    <t>Bahnhof B</t>
  </si>
  <si>
    <t>SE0010442418</t>
  </si>
  <si>
    <t>Coinshares International</t>
  </si>
  <si>
    <t>JE00BLD8Y945</t>
  </si>
  <si>
    <t>Heba Fastighets</t>
  </si>
  <si>
    <t>SE0017911480</t>
  </si>
  <si>
    <t>John Mattson</t>
  </si>
  <si>
    <t>SE0012481364</t>
  </si>
  <si>
    <t>Klarabo Sverige B</t>
  </si>
  <si>
    <t>SE0010832287</t>
  </si>
  <si>
    <t>Lime Technologies</t>
  </si>
  <si>
    <t>SE0011870195</t>
  </si>
  <si>
    <t>Nivika Fastigheter B</t>
  </si>
  <si>
    <t>SE0017083272</t>
  </si>
  <si>
    <t>Swedish Logistic Property B</t>
  </si>
  <si>
    <t>SE0017565476</t>
  </si>
  <si>
    <t>Synsam</t>
  </si>
  <si>
    <t>SE0016829709</t>
  </si>
  <si>
    <t>Vestum</t>
  </si>
  <si>
    <t>SE0017134125</t>
  </si>
  <si>
    <t>SparkChange Physical Carbon EUA ETC</t>
  </si>
  <si>
    <t>XS2353177293</t>
  </si>
  <si>
    <t>SE0021148160</t>
  </si>
  <si>
    <t>US17253J1060</t>
  </si>
  <si>
    <t>Cipher Mining Technologies Inc.</t>
  </si>
  <si>
    <t>Hims &amp; Hers Health, Inc.</t>
  </si>
  <si>
    <t>US4330001060</t>
  </si>
  <si>
    <t>SE0020353928</t>
  </si>
  <si>
    <t>Savara Inc</t>
  </si>
  <si>
    <t>US8051111016</t>
  </si>
  <si>
    <t>Meriaura Group Oyj</t>
  </si>
  <si>
    <t>Rheinmetall AG</t>
  </si>
  <si>
    <t>DE0007030009</t>
  </si>
  <si>
    <t>Swedish Orphan Biovitrum AB (publ)</t>
  </si>
  <si>
    <t>SOBI</t>
  </si>
  <si>
    <t>SE0021628898</t>
  </si>
  <si>
    <t>Viaplay Group AB</t>
  </si>
  <si>
    <t>H. LUNDBECK A/S B</t>
  </si>
  <si>
    <t>DK0061804770</t>
  </si>
  <si>
    <t>Insmed Inc</t>
  </si>
  <si>
    <t>US4576693075</t>
  </si>
  <si>
    <t>Ziklo Bank AB</t>
  </si>
  <si>
    <t>Sonae SGPS S.A.</t>
  </si>
  <si>
    <t>PTSON0AM0001</t>
  </si>
  <si>
    <t>ENEA</t>
  </si>
  <si>
    <t>SE0009697220</t>
  </si>
  <si>
    <t xml:space="preserve">Sehlhall Fastigheter AB </t>
  </si>
  <si>
    <t>SEHL</t>
  </si>
  <si>
    <t>SE0021921269</t>
  </si>
  <si>
    <t>GONOR</t>
  </si>
  <si>
    <t>Go North Group AB</t>
  </si>
  <si>
    <t>Francks Kylindustri Holding AB</t>
  </si>
  <si>
    <t>FRAKY</t>
  </si>
  <si>
    <t>US00165C3025</t>
  </si>
  <si>
    <t>CPH FN Structured Products</t>
  </si>
  <si>
    <t>SE0022062196</t>
  </si>
  <si>
    <t>CAC 40 Index</t>
  </si>
  <si>
    <t>FR0003500008</t>
  </si>
  <si>
    <t>SE0022060521</t>
  </si>
  <si>
    <t>JY Holding AB (publ)</t>
  </si>
  <si>
    <t>JYHOL</t>
  </si>
  <si>
    <t>Sparbanken Lidköping AB</t>
  </si>
  <si>
    <t>SPARLI</t>
  </si>
  <si>
    <t>FX-EURJPY</t>
  </si>
  <si>
    <t>XXXEURJPY</t>
  </si>
  <si>
    <t>PEAB Finans AB</t>
  </si>
  <si>
    <t>US6541103031</t>
  </si>
  <si>
    <t>FI4000571013</t>
  </si>
  <si>
    <t xml:space="preserve"> Aker ASA</t>
  </si>
  <si>
    <t>NO0010234552</t>
  </si>
  <si>
    <t>to Foxway Holding AB (publ)</t>
  </si>
  <si>
    <t>FOXWAY</t>
  </si>
  <si>
    <t>WisdomTree Issuer X Limited</t>
  </si>
  <si>
    <t>Cinclus Pharma Holding AB</t>
  </si>
  <si>
    <t>SE0020388577</t>
  </si>
  <si>
    <t>Axentia Group AB (publ)</t>
  </si>
  <si>
    <t>AXNG</t>
  </si>
  <si>
    <t>Alnylam Pharmaceuticals</t>
  </si>
  <si>
    <t>US02043Q1076</t>
  </si>
  <si>
    <t>Apollo Global Management</t>
  </si>
  <si>
    <t>US03769M1062</t>
  </si>
  <si>
    <t>Norconsult Norge AS</t>
  </si>
  <si>
    <t>NO0013052209</t>
  </si>
  <si>
    <t>Vistra</t>
  </si>
  <si>
    <t>US92840M1027</t>
  </si>
  <si>
    <t>BCON</t>
  </si>
  <si>
    <t>B3 Consulting Group AB (publ)</t>
  </si>
  <si>
    <t>StarCAM_Exchanges_Option rights</t>
  </si>
  <si>
    <t>Lindex Group Oyj</t>
  </si>
  <si>
    <t>MERI</t>
  </si>
  <si>
    <t>Norion Bank AB</t>
  </si>
  <si>
    <t>SVEF</t>
  </si>
  <si>
    <t>Sveafastigheter AB (publ)</t>
  </si>
  <si>
    <t>Axsome Therapeutics</t>
  </si>
  <si>
    <t>US05464T1043</t>
  </si>
  <si>
    <t>Clearfield Inc</t>
  </si>
  <si>
    <t>US18482P1030</t>
  </si>
  <si>
    <t>Constellation Software</t>
  </si>
  <si>
    <t>CA21037X1006</t>
  </si>
  <si>
    <t>Novavax</t>
  </si>
  <si>
    <t>US6700024010</t>
  </si>
  <si>
    <t>Upstart Holdings</t>
  </si>
  <si>
    <t>US91680M1071</t>
  </si>
  <si>
    <t>US92790C1045</t>
  </si>
  <si>
    <t>Viridian Therapeutics Inc</t>
  </si>
  <si>
    <t xml:space="preserve">Clearfield Inc	</t>
  </si>
  <si>
    <t>VEF AB</t>
  </si>
  <si>
    <t>SE0016128151</t>
  </si>
  <si>
    <t>SE0022726485</t>
  </si>
  <si>
    <t>Ascelia Pharma AB</t>
  </si>
  <si>
    <t>SE0010573113</t>
  </si>
  <si>
    <t>Canadian National Railway</t>
  </si>
  <si>
    <t>CA1363751027</t>
  </si>
  <si>
    <t>Cassava Sciences</t>
  </si>
  <si>
    <t>US14817C1071</t>
  </si>
  <si>
    <t>Daimler Truck Holding</t>
  </si>
  <si>
    <t>DE000DTR0CK8</t>
  </si>
  <si>
    <t>Deversify Health AB (publ)</t>
  </si>
  <si>
    <t>SE0015660345</t>
  </si>
  <si>
    <t xml:space="preserve">
DORIAN LPG LTD</t>
  </si>
  <si>
    <t>MHY2106R1100</t>
  </si>
  <si>
    <t>DORIAN LPG LTD</t>
  </si>
  <si>
    <t>Ependion AB</t>
  </si>
  <si>
    <t>SE0000671711</t>
  </si>
  <si>
    <t>Canatu Oyj A</t>
  </si>
  <si>
    <t>FI4000512496</t>
  </si>
  <si>
    <t>TRUMP MEDIA &amp; TECHNOLOGY GROUP</t>
  </si>
  <si>
    <t>US25400Q1058</t>
  </si>
  <si>
    <t>Prostatype Genomics AB</t>
  </si>
  <si>
    <t>PROGEN</t>
  </si>
  <si>
    <t>SE0014684569</t>
  </si>
  <si>
    <t>KESBV</t>
  </si>
  <si>
    <t>Beijer Alma B</t>
  </si>
  <si>
    <t>SE0011090547</t>
  </si>
  <si>
    <t>BWX Technologies Inc.</t>
  </si>
  <si>
    <t>US05605H1005</t>
  </si>
  <si>
    <t>Novonesis (Novozymes) B</t>
  </si>
  <si>
    <t>US86800U3023</t>
  </si>
  <si>
    <t>SE0022419784</t>
  </si>
  <si>
    <t>SGXZ53070850</t>
  </si>
  <si>
    <t>IG Group Holdings Plc</t>
  </si>
  <si>
    <t>GB00B06QFB75</t>
  </si>
  <si>
    <t>Northgold AB</t>
  </si>
  <si>
    <t>SE0017131071</t>
  </si>
  <si>
    <t xml:space="preserve">Northgold AB </t>
  </si>
  <si>
    <t>NG</t>
  </si>
  <si>
    <t>EcoDC Holding AB (publ)</t>
  </si>
  <si>
    <t>ECODC</t>
  </si>
  <si>
    <t>US09290D1019</t>
  </si>
  <si>
    <t>Clean Motion AB</t>
  </si>
  <si>
    <t>SE0008216303</t>
  </si>
  <si>
    <t>CLEMO</t>
  </si>
  <si>
    <t>IONQ INC</t>
  </si>
  <si>
    <t>US46222L1089</t>
  </si>
  <si>
    <t>NORION</t>
  </si>
  <si>
    <t>Creditas Financial Solutions Ltd</t>
  </si>
  <si>
    <t>CREDS</t>
  </si>
  <si>
    <t>Wyld Networks AB</t>
  </si>
  <si>
    <t>SE0015812516</t>
  </si>
  <si>
    <t>WYLD</t>
  </si>
  <si>
    <t>HASHDX</t>
  </si>
  <si>
    <t>Appspotr AB</t>
  </si>
  <si>
    <t>SE0018041097</t>
  </si>
  <si>
    <t>Mantex AB</t>
  </si>
  <si>
    <t>SE0009663339</t>
  </si>
  <si>
    <t>APTR</t>
  </si>
  <si>
    <t>MANTEX</t>
  </si>
  <si>
    <t>2020 Bulkers Ltd.</t>
  </si>
  <si>
    <t>2020</t>
  </si>
  <si>
    <t>24SevenOffice Group AB</t>
  </si>
  <si>
    <t>247</t>
  </si>
  <si>
    <t>2cureX AB</t>
  </si>
  <si>
    <t>2CUREX</t>
  </si>
  <si>
    <t>4C Group AB</t>
  </si>
  <si>
    <t>4C</t>
  </si>
  <si>
    <t>5th Planet Games A/S</t>
  </si>
  <si>
    <t>HUGO</t>
  </si>
  <si>
    <t>AAC Clyde Space AB</t>
  </si>
  <si>
    <t>AAC</t>
  </si>
  <si>
    <t>ABL Group ASA</t>
  </si>
  <si>
    <t>Absolent Air Care Group AB</t>
  </si>
  <si>
    <t>ABSO</t>
  </si>
  <si>
    <t>Acarix AB</t>
  </si>
  <si>
    <t>ACARIX</t>
  </si>
  <si>
    <t>Acast AB</t>
  </si>
  <si>
    <t>ACAST</t>
  </si>
  <si>
    <t>Acconeer AB</t>
  </si>
  <si>
    <t>ACCON</t>
  </si>
  <si>
    <t>AcouSort AB</t>
  </si>
  <si>
    <t>ACOU</t>
  </si>
  <si>
    <t>ACROUD</t>
  </si>
  <si>
    <t>Acuvi AB</t>
  </si>
  <si>
    <t>ACUVI</t>
  </si>
  <si>
    <t>ADDvise Group AB</t>
  </si>
  <si>
    <t>Adtraction Group AB</t>
  </si>
  <si>
    <t>ADTR</t>
  </si>
  <si>
    <t>Advenica AB</t>
  </si>
  <si>
    <t>ADVE</t>
  </si>
  <si>
    <t>Adventure Box Technology AB</t>
  </si>
  <si>
    <t>ADVBOX</t>
  </si>
  <si>
    <t>Aega ASA</t>
  </si>
  <si>
    <t>AEGA</t>
  </si>
  <si>
    <t>AF Gruppen ASA</t>
  </si>
  <si>
    <t>AFG</t>
  </si>
  <si>
    <t>AFRICA ENERGY CORP.</t>
  </si>
  <si>
    <t>AEC</t>
  </si>
  <si>
    <t>AGES Industri AB</t>
  </si>
  <si>
    <t>Agilyx ASA</t>
  </si>
  <si>
    <t>AGLX</t>
  </si>
  <si>
    <t>Agtira AB</t>
  </si>
  <si>
    <t>Aino Health AB (publ)</t>
  </si>
  <si>
    <t>AINO</t>
  </si>
  <si>
    <t>Airthings ASA</t>
  </si>
  <si>
    <t>AIRX</t>
  </si>
  <si>
    <t>Akastor ASA</t>
  </si>
  <si>
    <t>AKAST</t>
  </si>
  <si>
    <t>Akelius Residential Property AB</t>
  </si>
  <si>
    <t>Aker ASA</t>
  </si>
  <si>
    <t>AKER</t>
  </si>
  <si>
    <t>Aker BioMarine ASA</t>
  </si>
  <si>
    <t>AKBM</t>
  </si>
  <si>
    <t>AKRBP</t>
  </si>
  <si>
    <t>Aker Carbon Capture ASA</t>
  </si>
  <si>
    <t>ACC</t>
  </si>
  <si>
    <t>Aker Horizons ASA</t>
  </si>
  <si>
    <t>AKH</t>
  </si>
  <si>
    <t>Aker Solutions ASA</t>
  </si>
  <si>
    <t>AKSO</t>
  </si>
  <si>
    <t>AKVA Group ASA</t>
  </si>
  <si>
    <t>AKVA</t>
  </si>
  <si>
    <t>Alcadon Group AB</t>
  </si>
  <si>
    <t>ALCA</t>
  </si>
  <si>
    <t>Alpcot Holding AB</t>
  </si>
  <si>
    <t>AlzeCure Pharma AB</t>
  </si>
  <si>
    <t>ALZCUR</t>
  </si>
  <si>
    <t>Alzinova AB</t>
  </si>
  <si>
    <t>ALZ</t>
  </si>
  <si>
    <t>AMSC ASA</t>
  </si>
  <si>
    <t>AMSC</t>
  </si>
  <si>
    <t>Annexin Pharmaceuticals AB</t>
  </si>
  <si>
    <t>ANNX</t>
  </si>
  <si>
    <t>AppSpotr AB</t>
  </si>
  <si>
    <t>Aprendere Skolor AB</t>
  </si>
  <si>
    <t>APRNDR</t>
  </si>
  <si>
    <t>Aqua Bio Technology ASA</t>
  </si>
  <si>
    <t>ABTEC</t>
  </si>
  <si>
    <t>Aquila Holdings ASA</t>
  </si>
  <si>
    <t>AQUIL</t>
  </si>
  <si>
    <t>Arcario AB</t>
  </si>
  <si>
    <t>ARCA</t>
  </si>
  <si>
    <t>Archer Limited</t>
  </si>
  <si>
    <t>ARCH</t>
  </si>
  <si>
    <t>Arcoma AB</t>
  </si>
  <si>
    <t>ARCOMA</t>
  </si>
  <si>
    <t>Arctic Blue Beverages AB</t>
  </si>
  <si>
    <t>ARCTIC</t>
  </si>
  <si>
    <t>Arctic Minerals AB</t>
  </si>
  <si>
    <t>ARCT</t>
  </si>
  <si>
    <t>ArcticZymes Technologies ASA</t>
  </si>
  <si>
    <t>AZT</t>
  </si>
  <si>
    <t>Arendals Fossekompani ASA</t>
  </si>
  <si>
    <t>AFK</t>
  </si>
  <si>
    <t>Argeo ASA</t>
  </si>
  <si>
    <t>ARGEO</t>
  </si>
  <si>
    <t>Arlandastad Group AB</t>
  </si>
  <si>
    <t>AGROUP</t>
  </si>
  <si>
    <t>AroCell AB</t>
  </si>
  <si>
    <t>AROC</t>
  </si>
  <si>
    <t>Arribatec Group ASA</t>
  </si>
  <si>
    <t>ARR</t>
  </si>
  <si>
    <t>Atea ASA</t>
  </si>
  <si>
    <t>ATEA</t>
  </si>
  <si>
    <t>Athanase Innovation AB</t>
  </si>
  <si>
    <t>ATIN</t>
  </si>
  <si>
    <t>Atlantic Sapphire ASA</t>
  </si>
  <si>
    <t>ASA</t>
  </si>
  <si>
    <t>Auriant Mining AB</t>
  </si>
  <si>
    <t>AUR</t>
  </si>
  <si>
    <t>Austevoll Seafood ASA</t>
  </si>
  <si>
    <t>AUSS</t>
  </si>
  <si>
    <t>AUTOO</t>
  </si>
  <si>
    <t>Avance Gas Holding Ltd.</t>
  </si>
  <si>
    <t>AGAS</t>
  </si>
  <si>
    <t>Avensia AB</t>
  </si>
  <si>
    <t>AVEN</t>
  </si>
  <si>
    <t>Avtech Sweden AB</t>
  </si>
  <si>
    <t>Awilco LNG ASA</t>
  </si>
  <si>
    <t>ALNG</t>
  </si>
  <si>
    <t>Axactor ASA</t>
  </si>
  <si>
    <t>aXichem AB</t>
  </si>
  <si>
    <t>Axolot Solutions Holding AB</t>
  </si>
  <si>
    <t>AXOLOT</t>
  </si>
  <si>
    <t>B2 Impact ASA</t>
  </si>
  <si>
    <t>B2I</t>
  </si>
  <si>
    <t>Bahnhof AB</t>
  </si>
  <si>
    <t>Bakkafrost P/f</t>
  </si>
  <si>
    <t>BAKKA</t>
  </si>
  <si>
    <t>BUSER</t>
  </si>
  <si>
    <t>Bawat Water Technologies AB</t>
  </si>
  <si>
    <t>BAWAT</t>
  </si>
  <si>
    <t>BeammWave AB</t>
  </si>
  <si>
    <t>Belships ASA</t>
  </si>
  <si>
    <t>BELCO</t>
  </si>
  <si>
    <t>BerGenBio ASA</t>
  </si>
  <si>
    <t>BGBIO</t>
  </si>
  <si>
    <t>Besqab AB</t>
  </si>
  <si>
    <t>BESQAB</t>
  </si>
  <si>
    <t>BEWi ASA</t>
  </si>
  <si>
    <t>BIM</t>
  </si>
  <si>
    <t>Binero Group AB</t>
  </si>
  <si>
    <t>BINERO</t>
  </si>
  <si>
    <t>Bio Vitos Pharma AB</t>
  </si>
  <si>
    <t>BIOVIT</t>
  </si>
  <si>
    <t>Bioextrax AB</t>
  </si>
  <si>
    <t>BIOEX</t>
  </si>
  <si>
    <t>Biosergen AB</t>
  </si>
  <si>
    <t>BIOSGN</t>
  </si>
  <si>
    <t>BlueNord ASA</t>
  </si>
  <si>
    <t>BNOR</t>
  </si>
  <si>
    <t xml:space="preserve">Boho Group AB </t>
  </si>
  <si>
    <t>BOHO</t>
  </si>
  <si>
    <t>Bokusgruppen AB</t>
  </si>
  <si>
    <t>BOKUS</t>
  </si>
  <si>
    <t>BoMill AB</t>
  </si>
  <si>
    <t>BOMILL</t>
  </si>
  <si>
    <t>Bonheur ASA</t>
  </si>
  <si>
    <t>BONHR</t>
  </si>
  <si>
    <t>Bonzun AB</t>
  </si>
  <si>
    <t>BONZUN</t>
  </si>
  <si>
    <t>Bonäsudden Holding AB</t>
  </si>
  <si>
    <t>BONAS</t>
  </si>
  <si>
    <t>Borgestad ASA</t>
  </si>
  <si>
    <t>BOR</t>
  </si>
  <si>
    <t>Borr Drilling Limited</t>
  </si>
  <si>
    <t>BORR</t>
  </si>
  <si>
    <t>Borregaard ASA</t>
  </si>
  <si>
    <t>BRGN</t>
  </si>
  <si>
    <t>Botnia Exploration Holding AB</t>
  </si>
  <si>
    <t>BOTX</t>
  </si>
  <si>
    <t>Bouvet ASA</t>
  </si>
  <si>
    <t>BOUV</t>
  </si>
  <si>
    <t>Braincool AB</t>
  </si>
  <si>
    <t>BRAIN</t>
  </si>
  <si>
    <t>Bredband2 i Skandinavien AB</t>
  </si>
  <si>
    <t>BRE2</t>
  </si>
  <si>
    <t>BrightBid Group AB</t>
  </si>
  <si>
    <t>BRIGHT</t>
  </si>
  <si>
    <t>Brilliant Future AB</t>
  </si>
  <si>
    <t>BRILL</t>
  </si>
  <si>
    <t>BW Energy Limited</t>
  </si>
  <si>
    <t>BWE</t>
  </si>
  <si>
    <t>BW LPG Limited</t>
  </si>
  <si>
    <t>BWLPG</t>
  </si>
  <si>
    <t>BW Offshore Limited</t>
  </si>
  <si>
    <t>BWO</t>
  </si>
  <si>
    <t>Byggma ASA</t>
  </si>
  <si>
    <t>BMA</t>
  </si>
  <si>
    <t>ByggPartner Gruppen AB</t>
  </si>
  <si>
    <t>BYGGP</t>
  </si>
  <si>
    <t>Cadeler A/S</t>
  </si>
  <si>
    <t>CADLR</t>
  </si>
  <si>
    <t>CAG Group AB</t>
  </si>
  <si>
    <t>CAG</t>
  </si>
  <si>
    <t>Candles Scandinavia AB</t>
  </si>
  <si>
    <t>Capsol Technologies ASA</t>
  </si>
  <si>
    <t>CAPSL</t>
  </si>
  <si>
    <t>CARA</t>
  </si>
  <si>
    <t>Careium AB</t>
  </si>
  <si>
    <t>CARE</t>
  </si>
  <si>
    <t>Case Group AB</t>
  </si>
  <si>
    <t>CASE</t>
  </si>
  <si>
    <t>Cavendish Hydrogen ASA</t>
  </si>
  <si>
    <t>CAVEN</t>
  </si>
  <si>
    <t>CDON AB</t>
  </si>
  <si>
    <t>CDON</t>
  </si>
  <si>
    <t>Cedergrenska AB</t>
  </si>
  <si>
    <t>CEDER</t>
  </si>
  <si>
    <t>Cell Impact AB</t>
  </si>
  <si>
    <t>CI</t>
  </si>
  <si>
    <t>Cereno Scientific AB</t>
  </si>
  <si>
    <t>ChargePanel AB</t>
  </si>
  <si>
    <t>CHARGE</t>
  </si>
  <si>
    <t>Checkin.com Group AB</t>
  </si>
  <si>
    <t>CHECK</t>
  </si>
  <si>
    <t>Cheffelo AB</t>
  </si>
  <si>
    <t>CHEF</t>
  </si>
  <si>
    <t>Chordate Medical Holding AB</t>
  </si>
  <si>
    <t>CMH</t>
  </si>
  <si>
    <t>Cinis Fertilizer AB</t>
  </si>
  <si>
    <t>CINIS</t>
  </si>
  <si>
    <t>CirChem AB</t>
  </si>
  <si>
    <t>CIRCHE</t>
  </si>
  <si>
    <t>Circio Holding ASA</t>
  </si>
  <si>
    <t>CRNA</t>
  </si>
  <si>
    <t>Circle Energy Sweden AB</t>
  </si>
  <si>
    <t>Clavister Holding AB</t>
  </si>
  <si>
    <t>CLAV</t>
  </si>
  <si>
    <t>Clemondo Group AB</t>
  </si>
  <si>
    <t>CLEM</t>
  </si>
  <si>
    <t>Climeon AB</t>
  </si>
  <si>
    <t>Clinical Laserthermia Systems AB</t>
  </si>
  <si>
    <t>Cloudberry Clean Energy ASA</t>
  </si>
  <si>
    <t>CLOUD</t>
  </si>
  <si>
    <t>CodeMill AB</t>
  </si>
  <si>
    <t>CDMIL</t>
  </si>
  <si>
    <t>Combigene AB</t>
  </si>
  <si>
    <t>COMBI</t>
  </si>
  <si>
    <t>CombinedX AB</t>
  </si>
  <si>
    <t>CX</t>
  </si>
  <si>
    <t>Compodium International AB</t>
  </si>
  <si>
    <t>COMPDM</t>
  </si>
  <si>
    <t>Contextvision AB</t>
  </si>
  <si>
    <t>CONTX</t>
  </si>
  <si>
    <t>Corline Biomedical AB</t>
  </si>
  <si>
    <t>CLBIO</t>
  </si>
  <si>
    <t>Cortus Energy AB</t>
  </si>
  <si>
    <t>CE</t>
  </si>
  <si>
    <t>Crayon Group Holding ASA</t>
  </si>
  <si>
    <t>CRAYN</t>
  </si>
  <si>
    <t>CFISH</t>
  </si>
  <si>
    <t>Cyber Security 1 AB</t>
  </si>
  <si>
    <t>CYB1</t>
  </si>
  <si>
    <t>Cyxone AB</t>
  </si>
  <si>
    <t>CYXO</t>
  </si>
  <si>
    <t>Dala Energi AB</t>
  </si>
  <si>
    <t>DE</t>
  </si>
  <si>
    <t>Desenio Group AB</t>
  </si>
  <si>
    <t>Deversify Health AB</t>
  </si>
  <si>
    <t>DevPort AB</t>
  </si>
  <si>
    <t>Devyser Diagnostics AB</t>
  </si>
  <si>
    <t>DVYSR</t>
  </si>
  <si>
    <t>Diadrom Holding AB</t>
  </si>
  <si>
    <t>DIAH</t>
  </si>
  <si>
    <t>Diagonal Bio AB</t>
  </si>
  <si>
    <t>DIABIO</t>
  </si>
  <si>
    <t>Diamyd Medical AB (publ)</t>
  </si>
  <si>
    <t>Dignitana AB</t>
  </si>
  <si>
    <t>DIGN</t>
  </si>
  <si>
    <t>DIST</t>
  </si>
  <si>
    <t>Divio Technologies AB</t>
  </si>
  <si>
    <t>Dlaboratory Sweden AB</t>
  </si>
  <si>
    <t>DLAB</t>
  </si>
  <si>
    <t>DNB</t>
  </si>
  <si>
    <t>DNO</t>
  </si>
  <si>
    <t>DOF Group ASA</t>
  </si>
  <si>
    <t>DOFG</t>
  </si>
  <si>
    <t>Doxa AB</t>
  </si>
  <si>
    <t>DOXA</t>
  </si>
  <si>
    <t>Drillcon AB</t>
  </si>
  <si>
    <t>DRIL</t>
  </si>
  <si>
    <t>Dug Foodtech AB</t>
  </si>
  <si>
    <t>DUG</t>
  </si>
  <si>
    <t>EAM Solar ASA</t>
  </si>
  <si>
    <t>EAM</t>
  </si>
  <si>
    <t>Ecoclime Group AB</t>
  </si>
  <si>
    <t>Edda Wind ASA</t>
  </si>
  <si>
    <t>EWIND</t>
  </si>
  <si>
    <t>eEducation Albert AB</t>
  </si>
  <si>
    <t>ALBERT</t>
  </si>
  <si>
    <t>Effnetplattformen Holding AB</t>
  </si>
  <si>
    <t>EFFH</t>
  </si>
  <si>
    <t>Eidesvik Offshore ASA</t>
  </si>
  <si>
    <t>EIOF</t>
  </si>
  <si>
    <t>Electromagnetic Geoservices ASA</t>
  </si>
  <si>
    <t>EMGS</t>
  </si>
  <si>
    <t>Elicera Therapeutics AB</t>
  </si>
  <si>
    <t>ELIC</t>
  </si>
  <si>
    <t>Elkem ASA</t>
  </si>
  <si>
    <t>ELK</t>
  </si>
  <si>
    <t>Ellen AB</t>
  </si>
  <si>
    <t>ELN</t>
  </si>
  <si>
    <t>Elliptic Laboratories ASA</t>
  </si>
  <si>
    <t>ELABS</t>
  </si>
  <si>
    <t>ELLWEE AB</t>
  </si>
  <si>
    <t>ELLWEE</t>
  </si>
  <si>
    <t>Elmera Group ASA</t>
  </si>
  <si>
    <t>ELMRA</t>
  </si>
  <si>
    <t>Elopak ASA</t>
  </si>
  <si>
    <t>ELO</t>
  </si>
  <si>
    <t>Embark Group AB</t>
  </si>
  <si>
    <t>EMB</t>
  </si>
  <si>
    <t>Embellence Group AB</t>
  </si>
  <si>
    <t>EMBELL</t>
  </si>
  <si>
    <t>Endúr ASA</t>
  </si>
  <si>
    <t>ENDUR</t>
  </si>
  <si>
    <t>Enersize Oyj</t>
  </si>
  <si>
    <t>ENERS</t>
  </si>
  <si>
    <t>Enorama Pharma AB</t>
  </si>
  <si>
    <t>ERMA</t>
  </si>
  <si>
    <t>Ensurge Micropower ASA</t>
  </si>
  <si>
    <t>ENSU</t>
  </si>
  <si>
    <t>Entra ASA</t>
  </si>
  <si>
    <t>ENTRA</t>
  </si>
  <si>
    <t>Enzymatica AB</t>
  </si>
  <si>
    <t>ENZY</t>
  </si>
  <si>
    <t>EQNR</t>
  </si>
  <si>
    <t>Eqva ASA</t>
  </si>
  <si>
    <t>EQVA</t>
  </si>
  <si>
    <t>ES Energy Save Holding AB</t>
  </si>
  <si>
    <t>Europris ASA</t>
  </si>
  <si>
    <t>EPR</t>
  </si>
  <si>
    <t>ExpreS2ion Biotech Holding AB</t>
  </si>
  <si>
    <t>EXPRS2</t>
  </si>
  <si>
    <t>Exsitec Holding AB</t>
  </si>
  <si>
    <t>EXS</t>
  </si>
  <si>
    <t>Fantasma Games AB</t>
  </si>
  <si>
    <t>Ferroamp AB</t>
  </si>
  <si>
    <t>FERRO</t>
  </si>
  <si>
    <t>Filo Corp.</t>
  </si>
  <si>
    <t>FIL</t>
  </si>
  <si>
    <t>Firefly AB</t>
  </si>
  <si>
    <t>FIRE</t>
  </si>
  <si>
    <t>First Hotels AB</t>
  </si>
  <si>
    <t>HOTEL</t>
  </si>
  <si>
    <t>First Venture Sweden AB</t>
  </si>
  <si>
    <t>Flat Capital AB</t>
  </si>
  <si>
    <t>FLNG</t>
  </si>
  <si>
    <t>Flexion Mobile Plc</t>
  </si>
  <si>
    <t>FLEXM</t>
  </si>
  <si>
    <t>FlexQube AB</t>
  </si>
  <si>
    <t>FLEXQ</t>
  </si>
  <si>
    <t>Flowscape Technology AB</t>
  </si>
  <si>
    <t>FLOWS</t>
  </si>
  <si>
    <t>Fluicell AB</t>
  </si>
  <si>
    <t>FLUI</t>
  </si>
  <si>
    <t>FluoGuide A/S</t>
  </si>
  <si>
    <t>FLUO</t>
  </si>
  <si>
    <t>Footway Group AB</t>
  </si>
  <si>
    <t>Fortinova Fastigheter AB</t>
  </si>
  <si>
    <t>Fractal Gaming Group AB</t>
  </si>
  <si>
    <t>FRACTL</t>
  </si>
  <si>
    <t>Fragbite Group AB</t>
  </si>
  <si>
    <t>FRAG</t>
  </si>
  <si>
    <t>Fram Skandinavien AB</t>
  </si>
  <si>
    <t>Freemelt Holding AB</t>
  </si>
  <si>
    <t>FREEM</t>
  </si>
  <si>
    <t>Freja eID Group AB</t>
  </si>
  <si>
    <t>FREJA</t>
  </si>
  <si>
    <t>Frontline plc</t>
  </si>
  <si>
    <t>FRO</t>
  </si>
  <si>
    <t>FSport AB</t>
  </si>
  <si>
    <t>FSPORT</t>
  </si>
  <si>
    <t>Gabather AB</t>
  </si>
  <si>
    <t>GABA</t>
  </si>
  <si>
    <t>Gaming Corps AB</t>
  </si>
  <si>
    <t>GCOR</t>
  </si>
  <si>
    <t>Gapwaves AB</t>
  </si>
  <si>
    <t>Gasporox AB</t>
  </si>
  <si>
    <t>GPX</t>
  </si>
  <si>
    <t>Generic Sweden AB</t>
  </si>
  <si>
    <t>GENI</t>
  </si>
  <si>
    <t>GENO</t>
  </si>
  <si>
    <t>Gentian Diagnostics ASA</t>
  </si>
  <si>
    <t>GENT</t>
  </si>
  <si>
    <t>GiG Software PLC</t>
  </si>
  <si>
    <t>Gigasun AB</t>
  </si>
  <si>
    <t>GIGA</t>
  </si>
  <si>
    <t>GJF</t>
  </si>
  <si>
    <t>Godsinlösen Nordic AB</t>
  </si>
  <si>
    <t>GIAB</t>
  </si>
  <si>
    <t>GOGL</t>
  </si>
  <si>
    <t>GomSpace Group AB</t>
  </si>
  <si>
    <t>GOMX</t>
  </si>
  <si>
    <t>Goodbye Kansas Group AB</t>
  </si>
  <si>
    <t>GBK</t>
  </si>
  <si>
    <t>Goodtech ASA</t>
  </si>
  <si>
    <t>GOD</t>
  </si>
  <si>
    <t>Greater Than AB</t>
  </si>
  <si>
    <t>GREAT</t>
  </si>
  <si>
    <t>Grieg Seafood ASA</t>
  </si>
  <si>
    <t>GSF</t>
  </si>
  <si>
    <t>Guard Therapeutics International AB</t>
  </si>
  <si>
    <t>GUARD</t>
  </si>
  <si>
    <t>Guideline Geo AB</t>
  </si>
  <si>
    <t>GGEO</t>
  </si>
  <si>
    <t>Gyldendal ASA</t>
  </si>
  <si>
    <t>GYL</t>
  </si>
  <si>
    <t>H&amp;D Wireless Sweden Holding AB</t>
  </si>
  <si>
    <t>Hafnia Limited</t>
  </si>
  <si>
    <t>HAFNI</t>
  </si>
  <si>
    <t>Havila Shipping ASA</t>
  </si>
  <si>
    <t>HAVI</t>
  </si>
  <si>
    <t>Haypp Group AB</t>
  </si>
  <si>
    <t>HAYPP</t>
  </si>
  <si>
    <t>Hedera Group AB</t>
  </si>
  <si>
    <t>HEGR</t>
  </si>
  <si>
    <t>Heimstaden AB (publ)</t>
  </si>
  <si>
    <t>Heliospectra AB</t>
  </si>
  <si>
    <t>HELIO</t>
  </si>
  <si>
    <t>Hermana Holding ASA</t>
  </si>
  <si>
    <t>HERMA</t>
  </si>
  <si>
    <t>Hernö Gin AB</t>
  </si>
  <si>
    <t>Hexagon Composites ASA</t>
  </si>
  <si>
    <t>HEX</t>
  </si>
  <si>
    <t>Hexagon Purus ASA</t>
  </si>
  <si>
    <t>HPUR</t>
  </si>
  <si>
    <t>Hexicon AB</t>
  </si>
  <si>
    <t>HEXI</t>
  </si>
  <si>
    <t>Hifab Group AB</t>
  </si>
  <si>
    <t>High Coast Distillery AB</t>
  </si>
  <si>
    <t>Hilbert Group AB</t>
  </si>
  <si>
    <t>Himalaya Shipping Ltd</t>
  </si>
  <si>
    <t>HSHIP</t>
  </si>
  <si>
    <t>Hofseth BioCare ASA</t>
  </si>
  <si>
    <t>HBC</t>
  </si>
  <si>
    <t>Hunter Group ASA</t>
  </si>
  <si>
    <t>HUNT</t>
  </si>
  <si>
    <t>HydrogenPro ASA</t>
  </si>
  <si>
    <t>HYPRO</t>
  </si>
  <si>
    <t>Höegh Autoliners ASA</t>
  </si>
  <si>
    <t>HAUTO</t>
  </si>
  <si>
    <t>Iconovo AB</t>
  </si>
  <si>
    <t>ICO</t>
  </si>
  <si>
    <t>IDEX Biometrics ASA</t>
  </si>
  <si>
    <t>IDEX</t>
  </si>
  <si>
    <t>Impact Coatings AB</t>
  </si>
  <si>
    <t>IMPC</t>
  </si>
  <si>
    <t>Implantica AG</t>
  </si>
  <si>
    <t>InCoax Networks AB</t>
  </si>
  <si>
    <t>INCOAX</t>
  </si>
  <si>
    <t>Inission AB</t>
  </si>
  <si>
    <t>Initiator Pharma A/S</t>
  </si>
  <si>
    <t>INIT</t>
  </si>
  <si>
    <t>Insplorion AB</t>
  </si>
  <si>
    <t>INSP</t>
  </si>
  <si>
    <t>Integrum AB</t>
  </si>
  <si>
    <t>Intellego Technologies AB</t>
  </si>
  <si>
    <t>INT</t>
  </si>
  <si>
    <t>Interoil Exploration and Production ASA</t>
  </si>
  <si>
    <t>IOX</t>
  </si>
  <si>
    <t>IVACC</t>
  </si>
  <si>
    <t>Irisity AB</t>
  </si>
  <si>
    <t>IRIS</t>
  </si>
  <si>
    <t>I-Tech AB</t>
  </si>
  <si>
    <t>ITECH</t>
  </si>
  <si>
    <t>Itera ASA</t>
  </si>
  <si>
    <t>ITERA</t>
  </si>
  <si>
    <t>iZafe Group AB</t>
  </si>
  <si>
    <t>JETPAK</t>
  </si>
  <si>
    <t>Jinhui Shipping and Transportation Limit</t>
  </si>
  <si>
    <t>JIN</t>
  </si>
  <si>
    <t>JLT Mobile Computers AB</t>
  </si>
  <si>
    <t>JLT</t>
  </si>
  <si>
    <t>Job Solution Sweden Holding AB</t>
  </si>
  <si>
    <t>JOBS</t>
  </si>
  <si>
    <t>JonDeTech Sensors AB</t>
  </si>
  <si>
    <t>JDT</t>
  </si>
  <si>
    <t>Kakel Max AB</t>
  </si>
  <si>
    <t>KAKEL</t>
  </si>
  <si>
    <t>Kallebäck Property Invest AB (publ)</t>
  </si>
  <si>
    <t>KAPIAB</t>
  </si>
  <si>
    <t>KAMBI</t>
  </si>
  <si>
    <t>Kancera AB</t>
  </si>
  <si>
    <t>KAN</t>
  </si>
  <si>
    <t>KebNi AB</t>
  </si>
  <si>
    <t>Kentima Holding AB</t>
  </si>
  <si>
    <t>KENH</t>
  </si>
  <si>
    <t>Kid ASA</t>
  </si>
  <si>
    <t>KID</t>
  </si>
  <si>
    <t>Kinda Brave Entertainment Group AB</t>
  </si>
  <si>
    <t>BRAVE</t>
  </si>
  <si>
    <t>Kitron ASA</t>
  </si>
  <si>
    <t>KIT</t>
  </si>
  <si>
    <t>Kjell Group AB</t>
  </si>
  <si>
    <t>KJELL</t>
  </si>
  <si>
    <t>Klaria Pharma Holding AB</t>
  </si>
  <si>
    <t>KLAR</t>
  </si>
  <si>
    <t>Klaveness Combination Carriers ASA</t>
  </si>
  <si>
    <t>KCC</t>
  </si>
  <si>
    <t>Klimator AB</t>
  </si>
  <si>
    <t>KLIMAT</t>
  </si>
  <si>
    <t>KMC Properties ASA</t>
  </si>
  <si>
    <t>KMCP</t>
  </si>
  <si>
    <t>Komplett ASA</t>
  </si>
  <si>
    <t>KOMPL</t>
  </si>
  <si>
    <t>Kongsberg Automotive ASA</t>
  </si>
  <si>
    <t>KOA</t>
  </si>
  <si>
    <t>KOG</t>
  </si>
  <si>
    <t>Kontigo Care AB</t>
  </si>
  <si>
    <t>KONT</t>
  </si>
  <si>
    <t>Leading Edge Materials Corp.</t>
  </si>
  <si>
    <t>LEMSE</t>
  </si>
  <si>
    <t>Lerøy Seafood Group ASA</t>
  </si>
  <si>
    <t>LSG</t>
  </si>
  <si>
    <t>LIDDS AB</t>
  </si>
  <si>
    <t>LIDDS</t>
  </si>
  <si>
    <t>Lifecare ASA</t>
  </si>
  <si>
    <t>LIFE</t>
  </si>
  <si>
    <t>Lifeclean International AB</t>
  </si>
  <si>
    <t>LCLEAN</t>
  </si>
  <si>
    <t>Link Mobility Group Holding ASA</t>
  </si>
  <si>
    <t>LINK</t>
  </si>
  <si>
    <t>Link Prop Investment AB</t>
  </si>
  <si>
    <t>LINKAB</t>
  </si>
  <si>
    <t>Lipidor AB</t>
  </si>
  <si>
    <t>LIPI</t>
  </si>
  <si>
    <t>Lipigon Pharmaceuticals AB</t>
  </si>
  <si>
    <t>LPGO</t>
  </si>
  <si>
    <t>Lipum AB</t>
  </si>
  <si>
    <t>LIPUM</t>
  </si>
  <si>
    <t>Litium AB</t>
  </si>
  <si>
    <t>LITI</t>
  </si>
  <si>
    <t>Lohilo Foods AB</t>
  </si>
  <si>
    <t>LOHILO</t>
  </si>
  <si>
    <t>Loyal Solutions A/S</t>
  </si>
  <si>
    <t>LOYAL</t>
  </si>
  <si>
    <t>LumenRadio AB</t>
  </si>
  <si>
    <t>LUMEN</t>
  </si>
  <si>
    <t>Luxbright AB</t>
  </si>
  <si>
    <t>LXB</t>
  </si>
  <si>
    <t>Lyckegård Group AB</t>
  </si>
  <si>
    <t>LYGRD</t>
  </si>
  <si>
    <t>Lyko Group AB</t>
  </si>
  <si>
    <t>M.O.B.A. Network AB</t>
  </si>
  <si>
    <t>MAG Interactive AB</t>
  </si>
  <si>
    <t>MAGI</t>
  </si>
  <si>
    <t>Magle Chemoswed Holding AB</t>
  </si>
  <si>
    <t>MAGLE</t>
  </si>
  <si>
    <t>Magnasense AB</t>
  </si>
  <si>
    <t>MAGNA</t>
  </si>
  <si>
    <t>Magnora ASA</t>
  </si>
  <si>
    <t>MGN</t>
  </si>
  <si>
    <t>Mashup Ireland AB</t>
  </si>
  <si>
    <t>MASHUP</t>
  </si>
  <si>
    <t>Maven Wireless Sweden AB</t>
  </si>
  <si>
    <t>MAVEN</t>
  </si>
  <si>
    <t>Mavshack AB</t>
  </si>
  <si>
    <t>MAV</t>
  </si>
  <si>
    <t>Maximum Entertainment AB</t>
  </si>
  <si>
    <t>Medhelp Care AB</t>
  </si>
  <si>
    <t>MEDHLP</t>
  </si>
  <si>
    <t>MEDI</t>
  </si>
  <si>
    <t>Meds Apotek AB</t>
  </si>
  <si>
    <t>MEDS</t>
  </si>
  <si>
    <t>Mentice AB</t>
  </si>
  <si>
    <t>MNTC</t>
  </si>
  <si>
    <t>Metabolic Nordic AB</t>
  </si>
  <si>
    <t>MBOLIC</t>
  </si>
  <si>
    <t>Metacon AB</t>
  </si>
  <si>
    <t>META</t>
  </si>
  <si>
    <t>MIDS</t>
  </si>
  <si>
    <t>MINEST</t>
  </si>
  <si>
    <t>Modelon AB</t>
  </si>
  <si>
    <t>MODEL</t>
  </si>
  <si>
    <t>Modus Therapeutics Holding AB</t>
  </si>
  <si>
    <t>MODTX</t>
  </si>
  <si>
    <t>Morrow Bank ASA</t>
  </si>
  <si>
    <t>MOBAO</t>
  </si>
  <si>
    <t>MOWI</t>
  </si>
  <si>
    <t>MPC Container Ships ASA</t>
  </si>
  <si>
    <t>MPCC</t>
  </si>
  <si>
    <t>MTI Investment AB</t>
  </si>
  <si>
    <t>MTI</t>
  </si>
  <si>
    <t>Multiconsult ASA</t>
  </si>
  <si>
    <t>MULTI</t>
  </si>
  <si>
    <t>Nanexa AB</t>
  </si>
  <si>
    <t>NANEXA</t>
  </si>
  <si>
    <t>NanoCap Group AB</t>
  </si>
  <si>
    <t>NanoEcho AB</t>
  </si>
  <si>
    <t>NANECH</t>
  </si>
  <si>
    <t>Napatech A/S</t>
  </si>
  <si>
    <t>NAPA</t>
  </si>
  <si>
    <t>Navamedic ASA</t>
  </si>
  <si>
    <t>NAVA</t>
  </si>
  <si>
    <t>Navigo Invest AB</t>
  </si>
  <si>
    <t>Nekkar ASA</t>
  </si>
  <si>
    <t>NKR</t>
  </si>
  <si>
    <t>NEL</t>
  </si>
  <si>
    <t>Neola Medical AB</t>
  </si>
  <si>
    <t>NEOLA</t>
  </si>
  <si>
    <t>Neovici Holding AB</t>
  </si>
  <si>
    <t>Nepa AB</t>
  </si>
  <si>
    <t>NEPA</t>
  </si>
  <si>
    <t>NetJobs Group AB</t>
  </si>
  <si>
    <t>NJOB</t>
  </si>
  <si>
    <t>New Bubbleroom Sweden AB</t>
  </si>
  <si>
    <t>BBROOM</t>
  </si>
  <si>
    <t>New Nordic Healthbrands AB</t>
  </si>
  <si>
    <t>NNH</t>
  </si>
  <si>
    <t>Newbury Pharmaceuticals AB</t>
  </si>
  <si>
    <t>NEWBRY</t>
  </si>
  <si>
    <t>Newlist AB</t>
  </si>
  <si>
    <t>NEWL</t>
  </si>
  <si>
    <t>Nexam Chemical Holding AB</t>
  </si>
  <si>
    <t>NEXAM</t>
  </si>
  <si>
    <t>NEXT Biometrics Group ASA</t>
  </si>
  <si>
    <t>NEXT</t>
  </si>
  <si>
    <t>NextCell Pharma AB</t>
  </si>
  <si>
    <t>NXTCL</t>
  </si>
  <si>
    <t>Ngenic AB</t>
  </si>
  <si>
    <t>NGENIC</t>
  </si>
  <si>
    <t>Nicoccino Holding AB</t>
  </si>
  <si>
    <t>NICO</t>
  </si>
  <si>
    <t>Nilsson Special Vehicles AB</t>
  </si>
  <si>
    <t>NILS</t>
  </si>
  <si>
    <t>Nimbus Group AB</t>
  </si>
  <si>
    <t>BOAT</t>
  </si>
  <si>
    <t>Nitro Games Oyj</t>
  </si>
  <si>
    <t>NITRO</t>
  </si>
  <si>
    <t>NORBIT ASA</t>
  </si>
  <si>
    <t>NORBT</t>
  </si>
  <si>
    <t>Norconsult ASA</t>
  </si>
  <si>
    <t>NORCO</t>
  </si>
  <si>
    <t>Nordic Asia Investment Group 1987 AB</t>
  </si>
  <si>
    <t>Nordic Flanges Group AB</t>
  </si>
  <si>
    <t>NFGAB</t>
  </si>
  <si>
    <t>Nordic Iron Ore AB</t>
  </si>
  <si>
    <t>NIO</t>
  </si>
  <si>
    <t>Nordic LEVEL Group AB</t>
  </si>
  <si>
    <t>LEVEL</t>
  </si>
  <si>
    <t>Nordic Mining ASA</t>
  </si>
  <si>
    <t>NOM</t>
  </si>
  <si>
    <t>NOD</t>
  </si>
  <si>
    <t>Norditek Group AB</t>
  </si>
  <si>
    <t>NOTEK</t>
  </si>
  <si>
    <t>Nordrest Holding AB</t>
  </si>
  <si>
    <t>NREST</t>
  </si>
  <si>
    <t>Norse Atlantic ASA</t>
  </si>
  <si>
    <t>NORSEO</t>
  </si>
  <si>
    <t>NHY</t>
  </si>
  <si>
    <t>Norske Skog ASA</t>
  </si>
  <si>
    <t>NSKOG</t>
  </si>
  <si>
    <t>North Energy ASA</t>
  </si>
  <si>
    <t>NORTH</t>
  </si>
  <si>
    <t>Northbaze Group AB</t>
  </si>
  <si>
    <t>NBZ</t>
  </si>
  <si>
    <t>Northern Ocean Ltd.</t>
  </si>
  <si>
    <t>NOL</t>
  </si>
  <si>
    <t>NAS</t>
  </si>
  <si>
    <t>Nosa Plugs AB</t>
  </si>
  <si>
    <t>NOSA</t>
  </si>
  <si>
    <t>NRC Group ASA</t>
  </si>
  <si>
    <t>NRC</t>
  </si>
  <si>
    <t>NYAB AB</t>
  </si>
  <si>
    <t>NYAB</t>
  </si>
  <si>
    <t>Nykode Therapeutics ASA</t>
  </si>
  <si>
    <t>NYKD</t>
  </si>
  <si>
    <t>Observe Medical ASA</t>
  </si>
  <si>
    <t>OBSRV</t>
  </si>
  <si>
    <t>Observit AB</t>
  </si>
  <si>
    <t>OBSE</t>
  </si>
  <si>
    <t>Odfjell Drilling Ltd</t>
  </si>
  <si>
    <t>ODL</t>
  </si>
  <si>
    <t>Odfjell SE</t>
  </si>
  <si>
    <t>ODF</t>
  </si>
  <si>
    <t>Odfjell Technology Ltd</t>
  </si>
  <si>
    <t>OTL</t>
  </si>
  <si>
    <t>Ogunsen AB</t>
  </si>
  <si>
    <t>Okea ASA</t>
  </si>
  <si>
    <t>OKEA</t>
  </si>
  <si>
    <t>Okeanis Eco Tankers Corp</t>
  </si>
  <si>
    <t>OET</t>
  </si>
  <si>
    <t>Olav Thon Eiendomsselskap ASA</t>
  </si>
  <si>
    <t>OLT</t>
  </si>
  <si>
    <t>OncoZenge AB</t>
  </si>
  <si>
    <t>ONCOZ</t>
  </si>
  <si>
    <t>Oneflow AB</t>
  </si>
  <si>
    <t>ONEF</t>
  </si>
  <si>
    <t>Online Brands Nordic AB</t>
  </si>
  <si>
    <t>OBAB</t>
  </si>
  <si>
    <t xml:space="preserve">oodash Group AB </t>
  </si>
  <si>
    <t>OODA</t>
  </si>
  <si>
    <t>Opter AB</t>
  </si>
  <si>
    <t>OPTER</t>
  </si>
  <si>
    <t>OptiCept Technologies AB</t>
  </si>
  <si>
    <t>OPTI</t>
  </si>
  <si>
    <t>OrganoClick AB</t>
  </si>
  <si>
    <t>ORGC</t>
  </si>
  <si>
    <t>Orkla ASA</t>
  </si>
  <si>
    <t>ORK</t>
  </si>
  <si>
    <t>Ortoma AB</t>
  </si>
  <si>
    <t>OssDsign AB</t>
  </si>
  <si>
    <t>OSSD</t>
  </si>
  <si>
    <t>Otello Corporation ASA</t>
  </si>
  <si>
    <t>OTEC</t>
  </si>
  <si>
    <t>Otovo ASA</t>
  </si>
  <si>
    <t>OTOVO</t>
  </si>
  <si>
    <t>OXE Marine AB</t>
  </si>
  <si>
    <t>OXE</t>
  </si>
  <si>
    <t>Panoro Energy ASA</t>
  </si>
  <si>
    <t>PEN</t>
  </si>
  <si>
    <t>Paradox Interactive AB (publ)</t>
  </si>
  <si>
    <t>PDX</t>
  </si>
  <si>
    <t>Pareto Bank ASA</t>
  </si>
  <si>
    <t>Paxman AB</t>
  </si>
  <si>
    <t>PAX</t>
  </si>
  <si>
    <t>PCI Biotech Holding ASA</t>
  </si>
  <si>
    <t>PCIB</t>
  </si>
  <si>
    <t>Perpetua Medical AB</t>
  </si>
  <si>
    <t>Petrolia SE</t>
  </si>
  <si>
    <t>PSE</t>
  </si>
  <si>
    <t>PetroNor E&amp;P ASA</t>
  </si>
  <si>
    <t>PNOR</t>
  </si>
  <si>
    <t>PEXIP</t>
  </si>
  <si>
    <t>Philly Shipyard ASA</t>
  </si>
  <si>
    <t>Photocat A/S</t>
  </si>
  <si>
    <t>PCAT</t>
  </si>
  <si>
    <t>Photocure ASA</t>
  </si>
  <si>
    <t>PHO</t>
  </si>
  <si>
    <t>Physitrack PLC</t>
  </si>
  <si>
    <t>PTRK</t>
  </si>
  <si>
    <t>PILA PHARMA AB</t>
  </si>
  <si>
    <t>PILA</t>
  </si>
  <si>
    <t>Pioneer Property Group ASA</t>
  </si>
  <si>
    <t>PPG</t>
  </si>
  <si>
    <t>PMD Device Solutions AB</t>
  </si>
  <si>
    <t>PMDS</t>
  </si>
  <si>
    <t>Polaris Media ASA</t>
  </si>
  <si>
    <t>poLight ASA</t>
  </si>
  <si>
    <t>PLT</t>
  </si>
  <si>
    <t>Polygiene Group AB</t>
  </si>
  <si>
    <t>POLYG</t>
  </si>
  <si>
    <t>Polyplank AB</t>
  </si>
  <si>
    <t>POLY</t>
  </si>
  <si>
    <t>Precio Fishbone AB</t>
  </si>
  <si>
    <t>Precomp Solutions AB</t>
  </si>
  <si>
    <t>Premium Snacks Nordic AB</t>
  </si>
  <si>
    <t>SNX</t>
  </si>
  <si>
    <t>Promimic AB</t>
  </si>
  <si>
    <t>PRO</t>
  </si>
  <si>
    <t>Prosafe SE</t>
  </si>
  <si>
    <t>PRS</t>
  </si>
  <si>
    <t>ProstaLund AB</t>
  </si>
  <si>
    <t>PLUN</t>
  </si>
  <si>
    <t>Protector Forsikring ASA</t>
  </si>
  <si>
    <t>PROT</t>
  </si>
  <si>
    <t>Public Property Invest ASA</t>
  </si>
  <si>
    <t>PUBLI</t>
  </si>
  <si>
    <t>Purefun Group AB</t>
  </si>
  <si>
    <t>PURE</t>
  </si>
  <si>
    <t>Qiiwi Games AB</t>
  </si>
  <si>
    <t>QIIWI</t>
  </si>
  <si>
    <t>QleanAir AB</t>
  </si>
  <si>
    <t>QAIR</t>
  </si>
  <si>
    <t>QLife Holding AB</t>
  </si>
  <si>
    <t>QLIFE</t>
  </si>
  <si>
    <t>Qlosr Group AB</t>
  </si>
  <si>
    <t>Qlucore AB</t>
  </si>
  <si>
    <t>QCORE</t>
  </si>
  <si>
    <t>Questerre Energy Corporation</t>
  </si>
  <si>
    <t>QEC</t>
  </si>
  <si>
    <t xml:space="preserve">QUIA PHARMA AB </t>
  </si>
  <si>
    <t>QUIA</t>
  </si>
  <si>
    <t>RAKE</t>
  </si>
  <si>
    <t>Rana Gruber ASA</t>
  </si>
  <si>
    <t>RANA</t>
  </si>
  <si>
    <t>RanLOS AB</t>
  </si>
  <si>
    <t>Ranplan Group AB</t>
  </si>
  <si>
    <t>RPLAN</t>
  </si>
  <si>
    <t>Reach Subsea ASA</t>
  </si>
  <si>
    <t>REACH</t>
  </si>
  <si>
    <t>Readly International AB</t>
  </si>
  <si>
    <t>READ</t>
  </si>
  <si>
    <t>Realfiction Holding AB</t>
  </si>
  <si>
    <t>REALFI</t>
  </si>
  <si>
    <t>RECSI</t>
  </si>
  <si>
    <t>Rederiaktiebolaget Gotland</t>
  </si>
  <si>
    <t>Refine Group AB</t>
  </si>
  <si>
    <t>REFINE</t>
  </si>
  <si>
    <t>Resqunit AB</t>
  </si>
  <si>
    <t>RESQ</t>
  </si>
  <si>
    <t>RightBridge Ventures Group AB</t>
  </si>
  <si>
    <t>RIGHTB</t>
  </si>
  <si>
    <t>Rolling Optics Holding AB</t>
  </si>
  <si>
    <t>RO</t>
  </si>
  <si>
    <t>RomReal Ltd.</t>
  </si>
  <si>
    <t>ROM</t>
  </si>
  <si>
    <t>RugVista Group AB</t>
  </si>
  <si>
    <t>RUG</t>
  </si>
  <si>
    <t>S.D. Standard ETC Plc</t>
  </si>
  <si>
    <t>SDSD</t>
  </si>
  <si>
    <t>S2Medical AB</t>
  </si>
  <si>
    <t>S2M</t>
  </si>
  <si>
    <t>Safello Group AB</t>
  </si>
  <si>
    <t>SFL</t>
  </si>
  <si>
    <t>Safeture AB</t>
  </si>
  <si>
    <t>SFTR</t>
  </si>
  <si>
    <t>Saga Pure ASA</t>
  </si>
  <si>
    <t>SalMar ASA</t>
  </si>
  <si>
    <t>SALM</t>
  </si>
  <si>
    <t>Salmon Evolution ASA</t>
  </si>
  <si>
    <t>SALME</t>
  </si>
  <si>
    <t>Salmones Camanchaca S.A.</t>
  </si>
  <si>
    <t>SATS</t>
  </si>
  <si>
    <t>SaveLend Group AB</t>
  </si>
  <si>
    <t>YIELD</t>
  </si>
  <si>
    <t>Saxlund Group AB</t>
  </si>
  <si>
    <t>SAXG</t>
  </si>
  <si>
    <t>Scana ASA</t>
  </si>
  <si>
    <t>SCANA</t>
  </si>
  <si>
    <t>ScandBook Holding AB</t>
  </si>
  <si>
    <t>SBOK</t>
  </si>
  <si>
    <t>SDOS</t>
  </si>
  <si>
    <t>Scandinavian ChemoTech AB</t>
  </si>
  <si>
    <t>Scandinavian Enviro Systems AB</t>
  </si>
  <si>
    <t>SES</t>
  </si>
  <si>
    <t>Scandinavian Real Heart AB</t>
  </si>
  <si>
    <t>HEART</t>
  </si>
  <si>
    <t>Scandion Oncology A/S</t>
  </si>
  <si>
    <t>SCOL</t>
  </si>
  <si>
    <t>Scatec ASA</t>
  </si>
  <si>
    <t>SCATC</t>
  </si>
  <si>
    <t>Schibsted ASA</t>
  </si>
  <si>
    <t>Scibase Holding AB</t>
  </si>
  <si>
    <t>SCIB</t>
  </si>
  <si>
    <t>Scout Gaming Group AB</t>
  </si>
  <si>
    <t>SCOUT</t>
  </si>
  <si>
    <t>Sea1 Offshore Inc.</t>
  </si>
  <si>
    <t>SEA1</t>
  </si>
  <si>
    <t>Seabird Exploration Plc</t>
  </si>
  <si>
    <t>SBX</t>
  </si>
  <si>
    <t>Seacrest Petroleo Bermuda Limited</t>
  </si>
  <si>
    <t>SEAPT</t>
  </si>
  <si>
    <t>SeaTwirl AB</t>
  </si>
  <si>
    <t>STW</t>
  </si>
  <si>
    <t>SECITS Holding AB</t>
  </si>
  <si>
    <t>SECI</t>
  </si>
  <si>
    <t>SBO</t>
  </si>
  <si>
    <t>SenzaGen AB</t>
  </si>
  <si>
    <t>SENZA</t>
  </si>
  <si>
    <t>Serstech AB</t>
  </si>
  <si>
    <t>SERT</t>
  </si>
  <si>
    <t>SNM</t>
  </si>
  <si>
    <t>Shelf Drilling Ltd.</t>
  </si>
  <si>
    <t>SHLF</t>
  </si>
  <si>
    <t>SIBEK AB</t>
  </si>
  <si>
    <t>SIBEK</t>
  </si>
  <si>
    <t>Sileon AB</t>
  </si>
  <si>
    <t>SILEON</t>
  </si>
  <si>
    <t>Simris Group AB</t>
  </si>
  <si>
    <t>Skolon AB</t>
  </si>
  <si>
    <t>SKOLON</t>
  </si>
  <si>
    <t>Skåne-möllan AB</t>
  </si>
  <si>
    <t>SKMO</t>
  </si>
  <si>
    <t>SEYE</t>
  </si>
  <si>
    <t>SmartCraft ASA</t>
  </si>
  <si>
    <t>SMCRT</t>
  </si>
  <si>
    <t>Soiltech ASA</t>
  </si>
  <si>
    <t>STECH</t>
  </si>
  <si>
    <t>Solnaberg Property AB (publ)</t>
  </si>
  <si>
    <t>SOLNA</t>
  </si>
  <si>
    <t>Solstad Offshore ASA</t>
  </si>
  <si>
    <t>SOFF</t>
  </si>
  <si>
    <t>SOLT</t>
  </si>
  <si>
    <t>Sonetel AB</t>
  </si>
  <si>
    <t>SONE</t>
  </si>
  <si>
    <t>SOZAP AB</t>
  </si>
  <si>
    <t>SOZAP</t>
  </si>
  <si>
    <t>Spago Nanomedical AB</t>
  </si>
  <si>
    <t>SPAGO</t>
  </si>
  <si>
    <t>SpareBank 1 Sør-Norge ASA</t>
  </si>
  <si>
    <t>SB1NO</t>
  </si>
  <si>
    <t>SPEC</t>
  </si>
  <si>
    <t>SpectrumOne AB</t>
  </si>
  <si>
    <t>SPEONE</t>
  </si>
  <si>
    <t>Spir Group ASA</t>
  </si>
  <si>
    <t>SPIR</t>
  </si>
  <si>
    <t>Sprint Bioscience AB</t>
  </si>
  <si>
    <t>SPRINT</t>
  </si>
  <si>
    <t>Stayble Therapeutics AB</t>
  </si>
  <si>
    <t>STABL</t>
  </si>
  <si>
    <t>Stenhus Fastigheter i Norden AB</t>
  </si>
  <si>
    <t>SFAST</t>
  </si>
  <si>
    <t>Stille AB</t>
  </si>
  <si>
    <t>STIL</t>
  </si>
  <si>
    <t>Stolt-Nielsen Limited</t>
  </si>
  <si>
    <t>SNI</t>
  </si>
  <si>
    <t>Storytel AB</t>
  </si>
  <si>
    <t>StrongPoint ASA</t>
  </si>
  <si>
    <t>STRO</t>
  </si>
  <si>
    <t>STUDBO</t>
  </si>
  <si>
    <t>SUBC</t>
  </si>
  <si>
    <t>Surgical Science Sweden AB</t>
  </si>
  <si>
    <t>SUS</t>
  </si>
  <si>
    <t>Sveafastigheter AB</t>
  </si>
  <si>
    <t>SVEAF</t>
  </si>
  <si>
    <t>Svenska Aerogel Holding AB</t>
  </si>
  <si>
    <t>AERO</t>
  </si>
  <si>
    <t>Sweden BuyersClub AB</t>
  </si>
  <si>
    <t>BUY</t>
  </si>
  <si>
    <t>Swedencare AB (publ)</t>
  </si>
  <si>
    <t>SECARE</t>
  </si>
  <si>
    <t>Söder Sportfiske AB</t>
  </si>
  <si>
    <t>SODER</t>
  </si>
  <si>
    <t>TagMaster AB</t>
  </si>
  <si>
    <t>TalkPool AG</t>
  </si>
  <si>
    <t>TALK</t>
  </si>
  <si>
    <t>Tangiamo Touch Technology AB</t>
  </si>
  <si>
    <t>TANGI</t>
  </si>
  <si>
    <t>Techstep ASA</t>
  </si>
  <si>
    <t>TECH</t>
  </si>
  <si>
    <t>Tekna Holding ASA</t>
  </si>
  <si>
    <t>TEKNA</t>
  </si>
  <si>
    <t>Telenor ASA</t>
  </si>
  <si>
    <t>TEL</t>
  </si>
  <si>
    <t>Tellusgruppen AB</t>
  </si>
  <si>
    <t>TELLUS</t>
  </si>
  <si>
    <t>Tempest Security AB</t>
  </si>
  <si>
    <t>TSEC</t>
  </si>
  <si>
    <t xml:space="preserve">Teneo AI AB </t>
  </si>
  <si>
    <t>TENEO</t>
  </si>
  <si>
    <t>Teqnion AB</t>
  </si>
  <si>
    <t>TEQ</t>
  </si>
  <si>
    <t>Terranet AB</t>
  </si>
  <si>
    <t>Tessin Nordic Holding AB</t>
  </si>
  <si>
    <t>TESSIN</t>
  </si>
  <si>
    <t>TGS ASA</t>
  </si>
  <si>
    <t>TGS</t>
  </si>
  <si>
    <t>TH1NG AB</t>
  </si>
  <si>
    <t>TH1NG</t>
  </si>
  <si>
    <t>Thor Medical ASA</t>
  </si>
  <si>
    <t>TRMED</t>
  </si>
  <si>
    <t>Thunderful Group AB</t>
  </si>
  <si>
    <t>THUNDR</t>
  </si>
  <si>
    <t>Tingsvalvet Fastighets AB</t>
  </si>
  <si>
    <t>Titania Holding AB</t>
  </si>
  <si>
    <t>Toleranzia AB</t>
  </si>
  <si>
    <t>TOL</t>
  </si>
  <si>
    <t>TOM</t>
  </si>
  <si>
    <t>Tourn International AB</t>
  </si>
  <si>
    <t>TOURN</t>
  </si>
  <si>
    <t xml:space="preserve">Train Alliance AB </t>
  </si>
  <si>
    <t>Treasure ASA</t>
  </si>
  <si>
    <t>TRE</t>
  </si>
  <si>
    <t>Triboron International AB</t>
  </si>
  <si>
    <t>Ultimovacs ASA</t>
  </si>
  <si>
    <t>ULTI</t>
  </si>
  <si>
    <t>Unibap AB</t>
  </si>
  <si>
    <t>UNIBAP</t>
  </si>
  <si>
    <t>Unlimited Travel Group AB</t>
  </si>
  <si>
    <t>UTG</t>
  </si>
  <si>
    <t>Upsales Technology AB</t>
  </si>
  <si>
    <t>UPSALE</t>
  </si>
  <si>
    <t>USWE Sports AB</t>
  </si>
  <si>
    <t>USWE</t>
  </si>
  <si>
    <t>Veidekke ASA</t>
  </si>
  <si>
    <t>VEI</t>
  </si>
  <si>
    <t>Vertiseit AB</t>
  </si>
  <si>
    <t>Verve Group SE</t>
  </si>
  <si>
    <t>VER</t>
  </si>
  <si>
    <t>Viking Supply Ships AB</t>
  </si>
  <si>
    <t>Vimab Group AB</t>
  </si>
  <si>
    <t>VIMAB</t>
  </si>
  <si>
    <t>Vimian Group AB</t>
  </si>
  <si>
    <t>VIMIAN</t>
  </si>
  <si>
    <t>Vistin Pharma ASA</t>
  </si>
  <si>
    <t>VISTN</t>
  </si>
  <si>
    <t>Viva Wine Group AB</t>
  </si>
  <si>
    <t>VIVA</t>
  </si>
  <si>
    <t>VO2 Cap Holding AB</t>
  </si>
  <si>
    <t>VO2</t>
  </si>
  <si>
    <t>Volue ASA</t>
  </si>
  <si>
    <t>VOLUE</t>
  </si>
  <si>
    <t>Voss Veksel- og Landmandsbank ASA</t>
  </si>
  <si>
    <t>VVL</t>
  </si>
  <si>
    <t>Vow ASA</t>
  </si>
  <si>
    <t>VOW</t>
  </si>
  <si>
    <t>VAR</t>
  </si>
  <si>
    <t>Västra Hamnen Corporate Finance AB</t>
  </si>
  <si>
    <t>VH</t>
  </si>
  <si>
    <t>W5 Solutions AB</t>
  </si>
  <si>
    <t>W5</t>
  </si>
  <si>
    <t>Wallenius Wilhelmsen ASA</t>
  </si>
  <si>
    <t>Waystream Group AB</t>
  </si>
  <si>
    <t>WAYS</t>
  </si>
  <si>
    <t>Webrock Ventures AB</t>
  </si>
  <si>
    <t>WRV</t>
  </si>
  <si>
    <t>Webstep ASA</t>
  </si>
  <si>
    <t>WSTEP</t>
  </si>
  <si>
    <t>Westpay AB</t>
  </si>
  <si>
    <t>WPAY</t>
  </si>
  <si>
    <t>White Pearl Technology Group AB</t>
  </si>
  <si>
    <t>Wilh. Wilhelmsen Holding ASA</t>
  </si>
  <si>
    <t>WWI</t>
  </si>
  <si>
    <t>Xintela AB</t>
  </si>
  <si>
    <t>XINT</t>
  </si>
  <si>
    <t>XMReality AB</t>
  </si>
  <si>
    <t>XMR</t>
  </si>
  <si>
    <t>XP Chemistries AB</t>
  </si>
  <si>
    <t>XPC</t>
  </si>
  <si>
    <t>XXL ASA</t>
  </si>
  <si>
    <t>XXL</t>
  </si>
  <si>
    <t>YAR</t>
  </si>
  <si>
    <t>YUBICO</t>
  </si>
  <si>
    <t>Zalaris ASA</t>
  </si>
  <si>
    <t>ZAL</t>
  </si>
  <si>
    <t>Zaplox AB</t>
  </si>
  <si>
    <t>ZAPLOX</t>
  </si>
  <si>
    <t>Zaptec ASA</t>
  </si>
  <si>
    <t>ZAP</t>
  </si>
  <si>
    <t>Ziccum AB</t>
  </si>
  <si>
    <t>ZICC</t>
  </si>
  <si>
    <t>ZignSec AB</t>
  </si>
  <si>
    <t>ZIGN</t>
  </si>
  <si>
    <t>Zinzino AB</t>
  </si>
  <si>
    <t>Zwipe AS</t>
  </si>
  <si>
    <t>ZWIPE</t>
  </si>
  <si>
    <t>BMG9156K1018</t>
  </si>
  <si>
    <t>SE0010546911</t>
  </si>
  <si>
    <t>SE0010468124</t>
  </si>
  <si>
    <t>SE0017936891</t>
  </si>
  <si>
    <t>DK0060945467</t>
  </si>
  <si>
    <t>SE0021020716</t>
  </si>
  <si>
    <t>NO0003021909</t>
  </si>
  <si>
    <t>NO0010715394</t>
  </si>
  <si>
    <t>SE0009268717</t>
  </si>
  <si>
    <t>SE0009189608</t>
  </si>
  <si>
    <t>SE0001863291</t>
  </si>
  <si>
    <t>SE0017833171</t>
  </si>
  <si>
    <t>SE0001306119</t>
  </si>
  <si>
    <t>SE0016833149</t>
  </si>
  <si>
    <t>SE0006219473</t>
  </si>
  <si>
    <t>SE0012955276</t>
  </si>
  <si>
    <t>NO0012958539</t>
  </si>
  <si>
    <t>NO0003078107</t>
  </si>
  <si>
    <t>CA00830W1059</t>
  </si>
  <si>
    <t>SE0005799046</t>
  </si>
  <si>
    <t>NO0010872468</t>
  </si>
  <si>
    <t>SE0008588354</t>
  </si>
  <si>
    <t>SE0009242555</t>
  </si>
  <si>
    <t>NO0010895568</t>
  </si>
  <si>
    <t>NO0010215684</t>
  </si>
  <si>
    <t>SE0013110186</t>
  </si>
  <si>
    <t>NO0010886625</t>
  </si>
  <si>
    <t>NO0010890304</t>
  </si>
  <si>
    <t>NO0010921232</t>
  </si>
  <si>
    <t>NO0010716582</t>
  </si>
  <si>
    <t>NO0003097503</t>
  </si>
  <si>
    <t>SE0008732218</t>
  </si>
  <si>
    <t>SE0018741985</t>
  </si>
  <si>
    <t>SE0004109627</t>
  </si>
  <si>
    <t>SE0016845655</t>
  </si>
  <si>
    <t>SE0010133785</t>
  </si>
  <si>
    <t>SE0007413455</t>
  </si>
  <si>
    <t>NO0010272065</t>
  </si>
  <si>
    <t>SE0009664154</t>
  </si>
  <si>
    <t>SE0015960778</t>
  </si>
  <si>
    <t>NO0010307135</t>
  </si>
  <si>
    <t>NO0010778095</t>
  </si>
  <si>
    <t>SE0007614722</t>
  </si>
  <si>
    <t>BMG0451H2087</t>
  </si>
  <si>
    <t>SE0006219176</t>
  </si>
  <si>
    <t>SE0017769136</t>
  </si>
  <si>
    <t>SE0000697948</t>
  </si>
  <si>
    <t>NO0010014632</t>
  </si>
  <si>
    <t>NO0003572802</t>
  </si>
  <si>
    <t>NO0013257410</t>
  </si>
  <si>
    <t>SE0016276851</t>
  </si>
  <si>
    <t>SE0003883990</t>
  </si>
  <si>
    <t>NO0012861667</t>
  </si>
  <si>
    <t>NO0004822503</t>
  </si>
  <si>
    <t>SE0018014060</t>
  </si>
  <si>
    <t>NO0013249896</t>
  </si>
  <si>
    <t>SE0001337213</t>
  </si>
  <si>
    <t>NO0010073489</t>
  </si>
  <si>
    <t>BMG067231032</t>
  </si>
  <si>
    <t>SE0000671745</t>
  </si>
  <si>
    <t>SE0004270445</t>
  </si>
  <si>
    <t>NO0010607971</t>
  </si>
  <si>
    <t>NO0010840515</t>
  </si>
  <si>
    <t>SE0005250719</t>
  </si>
  <si>
    <t>SE0009414303</t>
  </si>
  <si>
    <t>NO0010633951</t>
  </si>
  <si>
    <t>FO0000000179</t>
  </si>
  <si>
    <t>SE0017487424</t>
  </si>
  <si>
    <t>SE0016799068</t>
  </si>
  <si>
    <t>NO0003094104</t>
  </si>
  <si>
    <t>NO0013251173</t>
  </si>
  <si>
    <t>SE0010547786</t>
  </si>
  <si>
    <t>SE0015195706</t>
  </si>
  <si>
    <t>NO0010890965</t>
  </si>
  <si>
    <t>SE0005249570</t>
  </si>
  <si>
    <t>SE0009320278</t>
  </si>
  <si>
    <t>SE0016276752</t>
  </si>
  <si>
    <t>SE0016013460</t>
  </si>
  <si>
    <t>NO0010379266</t>
  </si>
  <si>
    <t>SE0009697204</t>
  </si>
  <si>
    <t>SE0009697212</t>
  </si>
  <si>
    <t>SE0016074256</t>
  </si>
  <si>
    <t>SE0014583332</t>
  </si>
  <si>
    <t>NO0003110603</t>
  </si>
  <si>
    <t>SE0017082506</t>
  </si>
  <si>
    <t>SE0007157953</t>
  </si>
  <si>
    <t>NO0013256180</t>
  </si>
  <si>
    <t>NO0010657505</t>
  </si>
  <si>
    <t>SE0010494708</t>
  </si>
  <si>
    <t>NO0010360266</t>
  </si>
  <si>
    <t>SE0005731833</t>
  </si>
  <si>
    <t>SE0000648669</t>
  </si>
  <si>
    <t>SE0015811625</t>
  </si>
  <si>
    <t>BMG0702P1086</t>
  </si>
  <si>
    <t>SGXZ69436764</t>
  </si>
  <si>
    <t>BMG1738J1247</t>
  </si>
  <si>
    <t>NO0003087603</t>
  </si>
  <si>
    <t>SE0009242324</t>
  </si>
  <si>
    <t>DK0061412772</t>
  </si>
  <si>
    <t>SE0011923341</t>
  </si>
  <si>
    <t>SE0016797773</t>
  </si>
  <si>
    <t>NO0010923121</t>
  </si>
  <si>
    <t>SE0017131824</t>
  </si>
  <si>
    <t>SE0017082514</t>
  </si>
  <si>
    <t>NO0013219535</t>
  </si>
  <si>
    <t>SE0015191911</t>
  </si>
  <si>
    <t>SE0015949946</t>
  </si>
  <si>
    <t>SE0017885379</t>
  </si>
  <si>
    <t>SE0008241558</t>
  </si>
  <si>
    <t>SE0017083835</t>
  </si>
  <si>
    <t>SE0015810502</t>
  </si>
  <si>
    <t>SE0015556873</t>
  </si>
  <si>
    <t>SE0022726139</t>
  </si>
  <si>
    <t>SE0018040784</t>
  </si>
  <si>
    <t>SE0015193529</t>
  </si>
  <si>
    <t>NO0013033795</t>
  </si>
  <si>
    <t>SE0017483175</t>
  </si>
  <si>
    <t>SE0005308558</t>
  </si>
  <si>
    <t>SE0005504669</t>
  </si>
  <si>
    <t>SE0022049920</t>
  </si>
  <si>
    <t>NO0010876642</t>
  </si>
  <si>
    <t>SE0013914819</t>
  </si>
  <si>
    <t>SE0016101935</t>
  </si>
  <si>
    <t>SE0012065589</t>
  </si>
  <si>
    <t>SE0022088233</t>
  </si>
  <si>
    <t>SE0014731154</t>
  </si>
  <si>
    <t>SE0006887451</t>
  </si>
  <si>
    <t>SE0021513108</t>
  </si>
  <si>
    <t>NO0010808892</t>
  </si>
  <si>
    <t>SE0007604061</t>
  </si>
  <si>
    <t>SE0007815428</t>
  </si>
  <si>
    <t>SE0000201253</t>
  </si>
  <si>
    <t>SE0010546622</t>
  </si>
  <si>
    <t>SE0016588867</t>
  </si>
  <si>
    <t>SE0001606906</t>
  </si>
  <si>
    <t>SE0015961826</t>
  </si>
  <si>
    <t>SE0002108001</t>
  </si>
  <si>
    <t>SE0003883800</t>
  </si>
  <si>
    <t>SE0011311554</t>
  </si>
  <si>
    <t>SE0015658380</t>
  </si>
  <si>
    <t>NO0012851874</t>
  </si>
  <si>
    <t>SE0005624756</t>
  </si>
  <si>
    <t>SE0001770702</t>
  </si>
  <si>
    <t>SE0013281979</t>
  </si>
  <si>
    <t>NO0010607781</t>
  </si>
  <si>
    <t>SE0012729937</t>
  </si>
  <si>
    <t>NO0010998529</t>
  </si>
  <si>
    <t>SE0016797989</t>
  </si>
  <si>
    <t>SE0015987565</t>
  </si>
  <si>
    <t>NO0010263023</t>
  </si>
  <si>
    <t>NO0010358484</t>
  </si>
  <si>
    <t>SE0015382080</t>
  </si>
  <si>
    <t>NO0010816093</t>
  </si>
  <si>
    <t>SE0014730347</t>
  </si>
  <si>
    <t>NO0010722283</t>
  </si>
  <si>
    <t>SE0020551679</t>
  </si>
  <si>
    <t>NO0010815673</t>
  </si>
  <si>
    <t>NO0011002586</t>
  </si>
  <si>
    <t>SE0015797873</t>
  </si>
  <si>
    <t>SE0013888831</t>
  </si>
  <si>
    <t>NO0012555459</t>
  </si>
  <si>
    <t>FI4000233317</t>
  </si>
  <si>
    <t>SE0008216329</t>
  </si>
  <si>
    <t>NO0013186460</t>
  </si>
  <si>
    <t>NO0010716418</t>
  </si>
  <si>
    <t>SE0003943620</t>
  </si>
  <si>
    <t>NO0010708605</t>
  </si>
  <si>
    <t>SE0014428447</t>
  </si>
  <si>
    <t>NO0010735343</t>
  </si>
  <si>
    <t>SE0008348262</t>
  </si>
  <si>
    <t>SE0014035762</t>
  </si>
  <si>
    <t>SE0015557053</t>
  </si>
  <si>
    <t>SE0012229920</t>
  </si>
  <si>
    <t>CA31729R1055</t>
  </si>
  <si>
    <t>SE0000395428</t>
  </si>
  <si>
    <t>SE0011415710</t>
  </si>
  <si>
    <t>SE0016075451</t>
  </si>
  <si>
    <t>SE0016609846</t>
  </si>
  <si>
    <t>GB00BZ1MDB19</t>
  </si>
  <si>
    <t>SE0010547075</t>
  </si>
  <si>
    <t>SE0018042046</t>
  </si>
  <si>
    <t>SE0010831321</t>
  </si>
  <si>
    <t>DK0061123312</t>
  </si>
  <si>
    <t>SE0007186176</t>
  </si>
  <si>
    <t>SE0015504477</t>
  </si>
  <si>
    <t>SE0015949334</t>
  </si>
  <si>
    <t>SE0010296269</t>
  </si>
  <si>
    <t>SE0011167170</t>
  </si>
  <si>
    <t>SE0015950308</t>
  </si>
  <si>
    <t>CY0200352116</t>
  </si>
  <si>
    <t>SE0016288641</t>
  </si>
  <si>
    <t>SE0010869552</t>
  </si>
  <si>
    <t>SE0014694691</t>
  </si>
  <si>
    <t>SE0009155518</t>
  </si>
  <si>
    <t>SE0008991624</t>
  </si>
  <si>
    <t>SE0001790791</t>
  </si>
  <si>
    <t>NO0010748866</t>
  </si>
  <si>
    <t>SE0022760229</t>
  </si>
  <si>
    <t>SE0016101521</t>
  </si>
  <si>
    <t>SE0016101760</t>
  </si>
  <si>
    <t>SE0021627353</t>
  </si>
  <si>
    <t>NO0004913609</t>
  </si>
  <si>
    <t>SE0005881554</t>
  </si>
  <si>
    <t>NO0010365521</t>
  </si>
  <si>
    <t>SE0021181559</t>
  </si>
  <si>
    <t>SE0005562014</t>
  </si>
  <si>
    <t>NO0004288200</t>
  </si>
  <si>
    <t>SE0009889405</t>
  </si>
  <si>
    <t>NO0010257728</t>
  </si>
  <si>
    <t>SE0007815113</t>
  </si>
  <si>
    <t>SE0015949037</t>
  </si>
  <si>
    <t>SE0005933082</t>
  </si>
  <si>
    <t>NO0013209239</t>
  </si>
  <si>
    <t>SE0017767494</t>
  </si>
  <si>
    <t>NO0003067902</t>
  </si>
  <si>
    <t>NO0010904923</t>
  </si>
  <si>
    <t>SE0004898799</t>
  </si>
  <si>
    <t>SE0000483943</t>
  </si>
  <si>
    <t>SE0003848613</t>
  </si>
  <si>
    <t>SE0016278154</t>
  </si>
  <si>
    <t>BMG4660A1036</t>
  </si>
  <si>
    <t>NO0010598683</t>
  </si>
  <si>
    <t>NO0012953720</t>
  </si>
  <si>
    <t>NO0010892359</t>
  </si>
  <si>
    <t>NO0011082075</t>
  </si>
  <si>
    <t>SE0010868943</t>
  </si>
  <si>
    <t>NO0013107490</t>
  </si>
  <si>
    <t>SE0001279142</t>
  </si>
  <si>
    <t>SE0009832595</t>
  </si>
  <si>
    <t>SE0016275069</t>
  </si>
  <si>
    <t>DK0060775872</t>
  </si>
  <si>
    <t>SE0006994943</t>
  </si>
  <si>
    <t>SE0009807266</t>
  </si>
  <si>
    <t>SE0016075063</t>
  </si>
  <si>
    <t>NO0013119255</t>
  </si>
  <si>
    <t>SE0005365681</t>
  </si>
  <si>
    <t>SE0011167725</t>
  </si>
  <si>
    <t>NO0010001118</t>
  </si>
  <si>
    <t>SE0003656834</t>
  </si>
  <si>
    <t>SE0012012508</t>
  </si>
  <si>
    <t>BMG5137R1088</t>
  </si>
  <si>
    <t>SE0000725624</t>
  </si>
  <si>
    <t>SE0017564800</t>
  </si>
  <si>
    <t>SE0022240115</t>
  </si>
  <si>
    <t>SE0009921075</t>
  </si>
  <si>
    <t>SE0005704079</t>
  </si>
  <si>
    <t>SE0015658570</t>
  </si>
  <si>
    <t>SE0012904803</t>
  </si>
  <si>
    <t>SE0005100757</t>
  </si>
  <si>
    <t>NO0010743545</t>
  </si>
  <si>
    <t>SE0021921822</t>
  </si>
  <si>
    <t>NO0003079709</t>
  </si>
  <si>
    <t>SE0007280326</t>
  </si>
  <si>
    <t>NO0010833262</t>
  </si>
  <si>
    <t>SE0014401329</t>
  </si>
  <si>
    <t>NO0010360175</t>
  </si>
  <si>
    <t>NO0011016040</t>
  </si>
  <si>
    <t>NO0003033102</t>
  </si>
  <si>
    <t>SE0007075247</t>
  </si>
  <si>
    <t>CA52171T1003</t>
  </si>
  <si>
    <t>NO0003096208</t>
  </si>
  <si>
    <t>SE0001958612</t>
  </si>
  <si>
    <t>NO0013355859</t>
  </si>
  <si>
    <t>SE0014829271</t>
  </si>
  <si>
    <t>SE0006993804</t>
  </si>
  <si>
    <t>SE0012558617</t>
  </si>
  <si>
    <t>SE0015382072</t>
  </si>
  <si>
    <t>SE0015660899</t>
  </si>
  <si>
    <t>SE0007387246</t>
  </si>
  <si>
    <t>SE0014262549</t>
  </si>
  <si>
    <t>DK0061535507</t>
  </si>
  <si>
    <t>SE0019072158</t>
  </si>
  <si>
    <t>SE0015192075</t>
  </si>
  <si>
    <t>SE0017160575</t>
  </si>
  <si>
    <t>SE0016277909</t>
  </si>
  <si>
    <t>SE0010520908</t>
  </si>
  <si>
    <t>SE0014401014</t>
  </si>
  <si>
    <t>NO0010187032</t>
  </si>
  <si>
    <t>SE0013512019</t>
  </si>
  <si>
    <t>SE0015961180</t>
  </si>
  <si>
    <t>SE0020998854</t>
  </si>
  <si>
    <t>SE0011725506</t>
  </si>
  <si>
    <t>SE0016799001</t>
  </si>
  <si>
    <t>SE0018014110</t>
  </si>
  <si>
    <t>SE0012673291</t>
  </si>
  <si>
    <t>SE0015797352</t>
  </si>
  <si>
    <t>SE0003086214</t>
  </si>
  <si>
    <t>SE0011281757</t>
  </si>
  <si>
    <t>SE0023112438</t>
  </si>
  <si>
    <t>SE0015987904</t>
  </si>
  <si>
    <t>NO0010694029</t>
  </si>
  <si>
    <t>SE0017105539</t>
  </si>
  <si>
    <t>NO0010734338</t>
  </si>
  <si>
    <t>SE0007074166</t>
  </si>
  <si>
    <t>SE0004020931</t>
  </si>
  <si>
    <t>SE0017133705</t>
  </si>
  <si>
    <t>DK0060520450</t>
  </si>
  <si>
    <t>NO0010205966</t>
  </si>
  <si>
    <t>SE0007100532</t>
  </si>
  <si>
    <t>SE0007100540</t>
  </si>
  <si>
    <t>NO0003049405</t>
  </si>
  <si>
    <t>SE0014829255</t>
  </si>
  <si>
    <t>SE0016830038</t>
  </si>
  <si>
    <t>SE0008066302</t>
  </si>
  <si>
    <t>SE0001790346</t>
  </si>
  <si>
    <t>SE0016288476</t>
  </si>
  <si>
    <t>SE0001838038</t>
  </si>
  <si>
    <t>SE0015244884</t>
  </si>
  <si>
    <t>SE0015346812</t>
  </si>
  <si>
    <t>SE0005101003</t>
  </si>
  <si>
    <t>NO0010629108</t>
  </si>
  <si>
    <t>SE0009723125</t>
  </si>
  <si>
    <t>SE0015812573</t>
  </si>
  <si>
    <t>SE0005506185</t>
  </si>
  <si>
    <t>SE0007702949</t>
  </si>
  <si>
    <t>SE0015407390</t>
  </si>
  <si>
    <t>FI4000242961</t>
  </si>
  <si>
    <t>NO0010856511</t>
  </si>
  <si>
    <t>SE0016609333</t>
  </si>
  <si>
    <t>SE0001994658</t>
  </si>
  <si>
    <t>SE0011528017</t>
  </si>
  <si>
    <t>SE0012313302</t>
  </si>
  <si>
    <t>NO0013162693</t>
  </si>
  <si>
    <t>SE0016843486</t>
  </si>
  <si>
    <t>SE0022088217</t>
  </si>
  <si>
    <t>NO0012885252</t>
  </si>
  <si>
    <t>NO0010861115</t>
  </si>
  <si>
    <t>NO0010550056</t>
  </si>
  <si>
    <t>SE0003204908</t>
  </si>
  <si>
    <t>BMG6682J1036</t>
  </si>
  <si>
    <t>SE0006994539</t>
  </si>
  <si>
    <t>NO0003679102</t>
  </si>
  <si>
    <t>SE0022242434</t>
  </si>
  <si>
    <t>NO0010714785</t>
  </si>
  <si>
    <t>NO0010865009</t>
  </si>
  <si>
    <t>SE0017911704</t>
  </si>
  <si>
    <t>BMG671801022</t>
  </si>
  <si>
    <t>NO0003399909</t>
  </si>
  <si>
    <t>NO0003399917</t>
  </si>
  <si>
    <t>BMG6716L1081</t>
  </si>
  <si>
    <t>SE0008406151</t>
  </si>
  <si>
    <t>NO0010816895</t>
  </si>
  <si>
    <t>NO0005638858</t>
  </si>
  <si>
    <t>SE0015504097</t>
  </si>
  <si>
    <t>SE0017564461</t>
  </si>
  <si>
    <t>SE0017133838</t>
  </si>
  <si>
    <t>SE0020699296</t>
  </si>
  <si>
    <t>SE0016829501</t>
  </si>
  <si>
    <t>SE0005881786</t>
  </si>
  <si>
    <t>SE0006510335</t>
  </si>
  <si>
    <t>SE0005676103</t>
  </si>
  <si>
    <t>SE0012570448</t>
  </si>
  <si>
    <t>NO0010040611</t>
  </si>
  <si>
    <t>NO0010809783</t>
  </si>
  <si>
    <t>SE0009888613</t>
  </si>
  <si>
    <t>NO0010564701</t>
  </si>
  <si>
    <t>NO0010397581</t>
  </si>
  <si>
    <t>SE0009806284</t>
  </si>
  <si>
    <t>NO0010405640</t>
  </si>
  <si>
    <t>SE0022726311</t>
  </si>
  <si>
    <t>CY0102630916</t>
  </si>
  <si>
    <t>NO0012942525</t>
  </si>
  <si>
    <t>NO0010395577</t>
  </si>
  <si>
    <t>DK0060668796</t>
  </si>
  <si>
    <t>NO0010000045</t>
  </si>
  <si>
    <t>GB00BK80TJ35</t>
  </si>
  <si>
    <t>SE0015988274</t>
  </si>
  <si>
    <t>NO0010735681</t>
  </si>
  <si>
    <t>SE0021513645</t>
  </si>
  <si>
    <t>NO0010466022</t>
  </si>
  <si>
    <t>NO0012535832</t>
  </si>
  <si>
    <t>SE0007692157</t>
  </si>
  <si>
    <t>SE0005569290</t>
  </si>
  <si>
    <t>SE0000141137</t>
  </si>
  <si>
    <t>SE0006091724</t>
  </si>
  <si>
    <t>SE0006260865</t>
  </si>
  <si>
    <t>SE0017487242</t>
  </si>
  <si>
    <t>NO0010861990</t>
  </si>
  <si>
    <t>NO0010209331</t>
  </si>
  <si>
    <t>NO0013178616</t>
  </si>
  <si>
    <t>SE0017232838</t>
  </si>
  <si>
    <t>SE0010245373</t>
  </si>
  <si>
    <t>SE0013382066</t>
  </si>
  <si>
    <t>SE0022574331</t>
  </si>
  <si>
    <t>SE0018169195</t>
  </si>
  <si>
    <t>SE0016829824</t>
  </si>
  <si>
    <t>CA74836K1003</t>
  </si>
  <si>
    <t>SE0020678159</t>
  </si>
  <si>
    <t>NO0010907389</t>
  </si>
  <si>
    <t>SE0019762147</t>
  </si>
  <si>
    <t>SE0011178201</t>
  </si>
  <si>
    <t>NO0003117202</t>
  </si>
  <si>
    <t>SE0009920994</t>
  </si>
  <si>
    <t>SE0000105371</t>
  </si>
  <si>
    <t>SE0000105397</t>
  </si>
  <si>
    <t>SE0021021656</t>
  </si>
  <si>
    <t>SE0017131220</t>
  </si>
  <si>
    <t>SE0019070749</t>
  </si>
  <si>
    <t>SE0010520155</t>
  </si>
  <si>
    <t>BMG763301022</t>
  </si>
  <si>
    <t>CY0101550917</t>
  </si>
  <si>
    <t>SE0011725084</t>
  </si>
  <si>
    <t>SE0015346895</t>
  </si>
  <si>
    <t>SE0006117297</t>
  </si>
  <si>
    <t>NO0010572589</t>
  </si>
  <si>
    <t>NO0010892094</t>
  </si>
  <si>
    <t>NO0012451915</t>
  </si>
  <si>
    <t>SE0015961024</t>
  </si>
  <si>
    <t>SE0008966014</t>
  </si>
  <si>
    <t>NO0003053308</t>
  </si>
  <si>
    <t>SE0003175660</t>
  </si>
  <si>
    <t>SE0009242654</t>
  </si>
  <si>
    <t>SE0006256798</t>
  </si>
  <si>
    <t>DK0061031895</t>
  </si>
  <si>
    <t>NO0010715139</t>
  </si>
  <si>
    <t>NO0010736879</t>
  </si>
  <si>
    <t>SE0007045414</t>
  </si>
  <si>
    <t>SE0010521153</t>
  </si>
  <si>
    <t>KYG812291253</t>
  </si>
  <si>
    <t>CY0101162119</t>
  </si>
  <si>
    <t>BMG7947V2045</t>
  </si>
  <si>
    <t>SE0009242175</t>
  </si>
  <si>
    <t>SE0009664436</t>
  </si>
  <si>
    <t>SE0005365095</t>
  </si>
  <si>
    <t>KYG236271055</t>
  </si>
  <si>
    <t>SE0020050359</t>
  </si>
  <si>
    <t>SE0013108867</t>
  </si>
  <si>
    <t>SE0008091664</t>
  </si>
  <si>
    <t>SE0017615784</t>
  </si>
  <si>
    <t>SE0017885338</t>
  </si>
  <si>
    <t>NO0011008971</t>
  </si>
  <si>
    <t>NO0010713571</t>
  </si>
  <si>
    <t>SE0009155211</t>
  </si>
  <si>
    <t>NO0003080608</t>
  </si>
  <si>
    <t>SE0009580517</t>
  </si>
  <si>
    <t>SE0015812524</t>
  </si>
  <si>
    <t>SE0004899474</t>
  </si>
  <si>
    <t>NO0010631567</t>
  </si>
  <si>
    <t>SE0006994448</t>
  </si>
  <si>
    <t>NO0012548819</t>
  </si>
  <si>
    <t>SE0006343745</t>
  </si>
  <si>
    <t>SE0013513652</t>
  </si>
  <si>
    <t>SE0014956819</t>
  </si>
  <si>
    <t>SE0000998650</t>
  </si>
  <si>
    <t>BMG850801025</t>
  </si>
  <si>
    <t>NO0010098247</t>
  </si>
  <si>
    <t>SE0015657697</t>
  </si>
  <si>
    <t>SE0022243812</t>
  </si>
  <si>
    <t>SE0008212161</t>
  </si>
  <si>
    <t>SE0015660287</t>
  </si>
  <si>
    <t>SE0016276539</t>
  </si>
  <si>
    <t>SE0015950399</t>
  </si>
  <si>
    <t>CH0322161768</t>
  </si>
  <si>
    <t>NO0012916131</t>
  </si>
  <si>
    <t>NO0010951577</t>
  </si>
  <si>
    <t>SE0015504519</t>
  </si>
  <si>
    <t>SE0010469221</t>
  </si>
  <si>
    <t>SE0018397184</t>
  </si>
  <si>
    <t>SE0009806045</t>
  </si>
  <si>
    <t>SE0009522451</t>
  </si>
  <si>
    <t>SE0016074124</t>
  </si>
  <si>
    <t>NO0010597883</t>
  </si>
  <si>
    <t>SE0018534471</t>
  </si>
  <si>
    <t>SE0018534497</t>
  </si>
  <si>
    <t>SE0018040727</t>
  </si>
  <si>
    <t>SE0017132129</t>
  </si>
  <si>
    <t>SE0007438577</t>
  </si>
  <si>
    <t>SE0005568482</t>
  </si>
  <si>
    <t>SE0020540144</t>
  </si>
  <si>
    <t>NO0010763550</t>
  </si>
  <si>
    <t>SE0010600429</t>
  </si>
  <si>
    <t>NO0010851603</t>
  </si>
  <si>
    <t>SE0009606809</t>
  </si>
  <si>
    <t>SE0001834821</t>
  </si>
  <si>
    <t>SE0011985514</t>
  </si>
  <si>
    <t>SE0015949771</t>
  </si>
  <si>
    <t>NO0005806802</t>
  </si>
  <si>
    <t>SE0012481133</t>
  </si>
  <si>
    <t>SE0018538068</t>
  </si>
  <si>
    <t>SE0010820613</t>
  </si>
  <si>
    <t>SE0007439633</t>
  </si>
  <si>
    <t>NO0010734122</t>
  </si>
  <si>
    <t>SE0017084361</t>
  </si>
  <si>
    <t>SE0016802797</t>
  </si>
  <si>
    <t>NO0010894603</t>
  </si>
  <si>
    <t>NO0003025009</t>
  </si>
  <si>
    <t>SE0017767031</t>
  </si>
  <si>
    <t>SE0016786040</t>
  </si>
  <si>
    <t>NO0010571680</t>
  </si>
  <si>
    <t>SE0007577077</t>
  </si>
  <si>
    <t>SE0016278139</t>
  </si>
  <si>
    <t>NO0010609662</t>
  </si>
  <si>
    <t>SE0002169292</t>
  </si>
  <si>
    <t>SE0020203271</t>
  </si>
  <si>
    <t>NO0010571698</t>
  </si>
  <si>
    <t>NO0010576010</t>
  </si>
  <si>
    <t>SE0007756903</t>
  </si>
  <si>
    <t>SE0009664188</t>
  </si>
  <si>
    <t>SE0016787279</t>
  </si>
  <si>
    <t>NO0013293142</t>
  </si>
  <si>
    <t>NO0010708910</t>
  </si>
  <si>
    <t>SE0011415595</t>
  </si>
  <si>
    <t>SE0012930105</t>
  </si>
  <si>
    <t>SE0002480442</t>
  </si>
  <si>
    <t>NO0010721277</t>
  </si>
  <si>
    <t>Nanologica</t>
  </si>
  <si>
    <t>SE0005454873</t>
  </si>
  <si>
    <t>Wolfspeed</t>
  </si>
  <si>
    <t>US9778521024</t>
  </si>
  <si>
    <t>*</t>
  </si>
  <si>
    <t>Subscription Price*</t>
  </si>
  <si>
    <t>Beijer Ref AB</t>
  </si>
  <si>
    <t>BJR</t>
  </si>
  <si>
    <t>ABLO</t>
  </si>
  <si>
    <t>ADDvise Group AB A</t>
  </si>
  <si>
    <t>ADDvise Group AB B</t>
  </si>
  <si>
    <t>Ages Industri AB ser. B</t>
  </si>
  <si>
    <t>AGES</t>
  </si>
  <si>
    <t>Agtira AB ser. B</t>
  </si>
  <si>
    <t>AGTIRA</t>
  </si>
  <si>
    <t>Aino Health AB</t>
  </si>
  <si>
    <t>Akelius Residential Property AB ser. D</t>
  </si>
  <si>
    <t>AKEL</t>
  </si>
  <si>
    <t>Aker</t>
  </si>
  <si>
    <t>ALM Equity AB Pref</t>
  </si>
  <si>
    <t>Alpcot Holding AB ser. B</t>
  </si>
  <si>
    <t>ALPCOT</t>
  </si>
  <si>
    <t>AroCell AB (publ)</t>
  </si>
  <si>
    <t>Atea</t>
  </si>
  <si>
    <t>Avtech Sweden AB B</t>
  </si>
  <si>
    <t>AVT</t>
  </si>
  <si>
    <t>aXichem AB ser. A</t>
  </si>
  <si>
    <t>AXIC</t>
  </si>
  <si>
    <t>Bahnhof AB ser. B</t>
  </si>
  <si>
    <t>BAHN</t>
  </si>
  <si>
    <t>BeammWave AB ser. B</t>
  </si>
  <si>
    <t>BEAMMW</t>
  </si>
  <si>
    <t>Besqab AB Pref B</t>
  </si>
  <si>
    <t>Biovica International AB ser. B</t>
  </si>
  <si>
    <t>BIOVIC</t>
  </si>
  <si>
    <t>Boho Group AB Pref</t>
  </si>
  <si>
    <t>BrainCool AB</t>
  </si>
  <si>
    <t>Candles Scandinavia AB ser. B</t>
  </si>
  <si>
    <t>CANDLE</t>
  </si>
  <si>
    <t>Circle Energy Sweden AB ser. B</t>
  </si>
  <si>
    <t>CIRCLE</t>
  </si>
  <si>
    <t>CLIME</t>
  </si>
  <si>
    <t>Clinical Laserthermia Systems AB ser. B</t>
  </si>
  <si>
    <t>CLS</t>
  </si>
  <si>
    <t>Scandinavian ChemoTech AB B</t>
  </si>
  <si>
    <t>CMOTEC</t>
  </si>
  <si>
    <t>Cereno Scientific AB ser. B</t>
  </si>
  <si>
    <t>CRNO</t>
  </si>
  <si>
    <t>DevPort AB ser. B</t>
  </si>
  <si>
    <t>DEVP</t>
  </si>
  <si>
    <t>Dicot Pharma AB</t>
  </si>
  <si>
    <t>DICOT</t>
  </si>
  <si>
    <t>Divio Technologies AB ser. B</t>
  </si>
  <si>
    <t>DIVIO</t>
  </si>
  <si>
    <t>DMYD</t>
  </si>
  <si>
    <t>Ecoclime Group AB ser. B</t>
  </si>
  <si>
    <t>ECC</t>
  </si>
  <si>
    <t>ES Energy Save Holding AB ser. B</t>
  </si>
  <si>
    <t>ESGR</t>
  </si>
  <si>
    <t>First Venture Sweden AB ser. B</t>
  </si>
  <si>
    <t>FIRST</t>
  </si>
  <si>
    <t>Flat Capital AB ser. B</t>
  </si>
  <si>
    <t>FLAT</t>
  </si>
  <si>
    <t>Fortinova Fastigheter AB ser. B</t>
  </si>
  <si>
    <t>FNOVA</t>
  </si>
  <si>
    <t>FOOT</t>
  </si>
  <si>
    <t>Footway Group AB Pref</t>
  </si>
  <si>
    <t>Fram Skandinavien AB ser. B</t>
  </si>
  <si>
    <t>FRAM</t>
  </si>
  <si>
    <t>Gapwaves AB B</t>
  </si>
  <si>
    <t>GAPW</t>
  </si>
  <si>
    <t>GIG</t>
  </si>
  <si>
    <t>Rederiaktiebolaget Gotland ser. A</t>
  </si>
  <si>
    <t>GOTL</t>
  </si>
  <si>
    <t>Rederiaktiebolaget Gotland ser. B</t>
  </si>
  <si>
    <t>H&amp;D Wireless Sweden Holding AB ser. B</t>
  </si>
  <si>
    <t>HDW</t>
  </si>
  <si>
    <t>Heimstaden AB Pref</t>
  </si>
  <si>
    <t>Hernö Gin AB ser. B</t>
  </si>
  <si>
    <t>HERNO</t>
  </si>
  <si>
    <t>Hifab Group AB ser. B</t>
  </si>
  <si>
    <t>HIFA</t>
  </si>
  <si>
    <t>High Coast Distillery AB ser. B</t>
  </si>
  <si>
    <t>HIGHCO</t>
  </si>
  <si>
    <t>Hilbert Group AB ser. B</t>
  </si>
  <si>
    <t>HILB</t>
  </si>
  <si>
    <t>Idun Industrier AB ser. B</t>
  </si>
  <si>
    <t>IDUN</t>
  </si>
  <si>
    <t>Implantica AG SDB</t>
  </si>
  <si>
    <t>IMP</t>
  </si>
  <si>
    <t>Inission AB ser. B</t>
  </si>
  <si>
    <t>INISS</t>
  </si>
  <si>
    <t>Integrum AB ser. B</t>
  </si>
  <si>
    <t>INTEG</t>
  </si>
  <si>
    <t>iZafe Group AB ser. B</t>
  </si>
  <si>
    <t>IZAFE</t>
  </si>
  <si>
    <t>Jinhui Shipping and Transportation Ltd</t>
  </si>
  <si>
    <t>Kallebäck Property Invest AB</t>
  </si>
  <si>
    <t>KebNi AB ser. B</t>
  </si>
  <si>
    <t>KEBNI</t>
  </si>
  <si>
    <t>Lyko Group AB ser. A</t>
  </si>
  <si>
    <t>LYKO</t>
  </si>
  <si>
    <t>Maximum Entertainment AB ser. B</t>
  </si>
  <si>
    <t>MAXENT</t>
  </si>
  <si>
    <t>Meriaura Group Plc</t>
  </si>
  <si>
    <t>Nordic Asia Investment Group 1987 AB B</t>
  </si>
  <si>
    <t>NAIG</t>
  </si>
  <si>
    <t>NanoCap Group AB ser. B</t>
  </si>
  <si>
    <t>NANOC</t>
  </si>
  <si>
    <t>Navigo Invest AB Pref</t>
  </si>
  <si>
    <t>NAVIGO</t>
  </si>
  <si>
    <t>Neovici Holding AB ser. B</t>
  </si>
  <si>
    <t>NEO</t>
  </si>
  <si>
    <t>Norsk Hydro</t>
  </si>
  <si>
    <t>Odfjell SE A</t>
  </si>
  <si>
    <t>Odfjell SE B</t>
  </si>
  <si>
    <t>Ogunsen AB ser. B</t>
  </si>
  <si>
    <t>OGUN</t>
  </si>
  <si>
    <t>oodash Group AB</t>
  </si>
  <si>
    <t>Ortoma AB ser. B</t>
  </si>
  <si>
    <t>ORT</t>
  </si>
  <si>
    <t>Precomp Solutions AB ser. B</t>
  </si>
  <si>
    <t>PCOM</t>
  </si>
  <si>
    <t>Perpetua Medical AB ser. B</t>
  </si>
  <si>
    <t>PERP</t>
  </si>
  <si>
    <t>PHLY</t>
  </si>
  <si>
    <t>Precio Fishbone AB ser. B</t>
  </si>
  <si>
    <t>PRCO</t>
  </si>
  <si>
    <t>Prosafe</t>
  </si>
  <si>
    <t>Qlosr Group AB ser. B</t>
  </si>
  <si>
    <t>QLOSR</t>
  </si>
  <si>
    <t>QUIA PHARMA AB</t>
  </si>
  <si>
    <t>RanLOS AB ser. B</t>
  </si>
  <si>
    <t>RLOS</t>
  </si>
  <si>
    <t>S2Medical AB ser. B</t>
  </si>
  <si>
    <t>SAGATA</t>
  </si>
  <si>
    <t>SaltX Technology Holding AB ser. B</t>
  </si>
  <si>
    <t>SALT</t>
  </si>
  <si>
    <t>SCH</t>
  </si>
  <si>
    <t>Schibsted ser. B</t>
  </si>
  <si>
    <t>Simris Group AB ser. B</t>
  </si>
  <si>
    <t>SIMRIS</t>
  </si>
  <si>
    <t>Stolt-Nielsen Ltd.</t>
  </si>
  <si>
    <t>Solnaberg Property AB</t>
  </si>
  <si>
    <t>STORY</t>
  </si>
  <si>
    <t>TagMaster AB ser. B</t>
  </si>
  <si>
    <t>TAGM</t>
  </si>
  <si>
    <t>Teneo AI AB</t>
  </si>
  <si>
    <t>Terranet AB ser. B</t>
  </si>
  <si>
    <t>TERRNT</t>
  </si>
  <si>
    <t>Tingsvalvet Fastighets AB ser. A</t>
  </si>
  <si>
    <t>TINGS</t>
  </si>
  <si>
    <t>Tingsvalvet Fastighets AB ser. B</t>
  </si>
  <si>
    <t>Tingsvalvet Fastighets AB ser. PREF</t>
  </si>
  <si>
    <t>Titania Holding AB ser. B</t>
  </si>
  <si>
    <t>TITA</t>
  </si>
  <si>
    <t>Tomra Systems</t>
  </si>
  <si>
    <t>Train Alliance AB ser. B</t>
  </si>
  <si>
    <t>TRAIN</t>
  </si>
  <si>
    <t>Triboron International AB ser. B</t>
  </si>
  <si>
    <t>TRIBO</t>
  </si>
  <si>
    <t>Vertiseit AB ser. B</t>
  </si>
  <si>
    <t>VERT</t>
  </si>
  <si>
    <t>Viking Supply Ships AB ser. B</t>
  </si>
  <si>
    <t>VSSAB</t>
  </si>
  <si>
    <t>White Pearl Technology Group AB ser. B</t>
  </si>
  <si>
    <t>WPTG</t>
  </si>
  <si>
    <t>WebRock Ventures AB</t>
  </si>
  <si>
    <t>Wilh. Wilhelmsen Holding ASA A</t>
  </si>
  <si>
    <t>Wilh. Wilhelmsen Holding ASA B</t>
  </si>
  <si>
    <t>Yara International</t>
  </si>
  <si>
    <t>Zinzino AB Ser. B</t>
  </si>
  <si>
    <t>ZZ</t>
  </si>
  <si>
    <t>SGG</t>
  </si>
  <si>
    <t>Hashdex AG</t>
  </si>
  <si>
    <t>Tingsvalvet Fastighets AB (publ)</t>
  </si>
  <si>
    <t>TNGV</t>
  </si>
  <si>
    <t>Rebellion Capital AB (publ)</t>
  </si>
  <si>
    <t>RBCAP</t>
  </si>
  <si>
    <t>UNCMP</t>
  </si>
  <si>
    <t>First Camp Group AB</t>
  </si>
  <si>
    <t>American Superconductor</t>
  </si>
  <si>
    <t>US0301112076</t>
  </si>
  <si>
    <t>Archer-Daniels-Midland</t>
  </si>
  <si>
    <t>US0394831020</t>
  </si>
  <si>
    <t>AST SpaceMobile</t>
  </si>
  <si>
    <t>US00217D1000</t>
  </si>
  <si>
    <t>CG Oncology</t>
  </si>
  <si>
    <t>US1569441009</t>
  </si>
  <si>
    <t>TOBA Investments</t>
  </si>
  <si>
    <t>TapTravel Nordic AB (publ)</t>
  </si>
  <si>
    <t>TTNOR</t>
  </si>
  <si>
    <t>Enity Bank Group AB (publ)</t>
  </si>
  <si>
    <t>Serafim Finans AB</t>
  </si>
  <si>
    <t>SERF</t>
  </si>
  <si>
    <t>Sartorius Stedim Biotech</t>
  </si>
  <si>
    <t>FR0013154002</t>
  </si>
  <si>
    <t>Apotea AB</t>
  </si>
  <si>
    <t>SE0023313762</t>
  </si>
  <si>
    <t>Voi Technology AB (publ)</t>
  </si>
  <si>
    <t>VOIT</t>
  </si>
  <si>
    <t>SE0023468194</t>
  </si>
  <si>
    <t>eCom Teams AB ser. B</t>
  </si>
  <si>
    <t>SE0023468046</t>
  </si>
  <si>
    <t>AMWOOD AB (publ)</t>
  </si>
  <si>
    <t>AMWD</t>
  </si>
  <si>
    <t>Logistri Fastighets AB (publ)</t>
  </si>
  <si>
    <t>LOFA</t>
  </si>
  <si>
    <t>Gentoo Media plc</t>
  </si>
  <si>
    <t>G2M</t>
  </si>
  <si>
    <t>Open Infra US Assets AB (publ)</t>
  </si>
  <si>
    <t>OIUS</t>
  </si>
  <si>
    <t>Colgate-Palmolive</t>
  </si>
  <si>
    <t>US1941621039</t>
  </si>
  <si>
    <t>Millicom International Cellular S.A.</t>
  </si>
  <si>
    <t>LU0038705702</t>
  </si>
  <si>
    <t>Finnvera Oyj</t>
  </si>
  <si>
    <t>Arista Networks Inc</t>
  </si>
  <si>
    <t>US0404132054</t>
  </si>
  <si>
    <t>Multitude Capital Oyj</t>
  </si>
  <si>
    <t>MULTC</t>
  </si>
  <si>
    <t>FVA</t>
  </si>
  <si>
    <t>SE0023468418</t>
  </si>
  <si>
    <t>US92686J1060</t>
  </si>
  <si>
    <t>ANAVEX LIFE SCIENCES CORP</t>
  </si>
  <si>
    <t>US0327973006</t>
  </si>
  <si>
    <t>NEUMORA THERAPEUTICS INC</t>
  </si>
  <si>
    <t>US6409791000</t>
  </si>
  <si>
    <t>VIKING THERAPEUTICS INC</t>
  </si>
  <si>
    <t>Europi Property Group AB (publ)</t>
  </si>
  <si>
    <t>EPG</t>
  </si>
  <si>
    <t>Pricer Aktiebolag (publ)</t>
  </si>
  <si>
    <t>PRIA</t>
  </si>
  <si>
    <t>SE0023615885</t>
  </si>
  <si>
    <t>Stendorren Fastigheter</t>
  </si>
  <si>
    <t>SE0006543344</t>
  </si>
  <si>
    <t>TF Bank</t>
  </si>
  <si>
    <t>CIFE</t>
  </si>
  <si>
    <t>Exelity AB (publ)</t>
  </si>
  <si>
    <t>EXEL</t>
  </si>
  <si>
    <t>Nordic Factoring Fund AB (publ)</t>
  </si>
  <si>
    <t>NOFF</t>
  </si>
  <si>
    <t>Circular Tire Services Europe Holding AB (publ)</t>
  </si>
  <si>
    <t>CITE</t>
  </si>
  <si>
    <t>Vitec Software Group AB (publ)</t>
  </si>
  <si>
    <t>VIT</t>
  </si>
  <si>
    <t>Tagehus Holding AB</t>
  </si>
  <si>
    <t>TAGH</t>
  </si>
  <si>
    <t>Pamica Group AB</t>
  </si>
  <si>
    <t>PAMG</t>
  </si>
  <si>
    <t>MOFIN</t>
  </si>
  <si>
    <t>Qben Infra AB</t>
  </si>
  <si>
    <t>QBEN</t>
  </si>
  <si>
    <t>Arvinas</t>
  </si>
  <si>
    <t>US04335A1051</t>
  </si>
  <si>
    <t>FundLogic Alternatives Plc</t>
  </si>
  <si>
    <t>FUNLOG</t>
  </si>
  <si>
    <t>Interest rate (%)</t>
  </si>
  <si>
    <t>Spread (%)</t>
  </si>
  <si>
    <t>Reference rate for Floating</t>
  </si>
  <si>
    <t>BARBI</t>
  </si>
  <si>
    <t>JPMSP</t>
  </si>
  <si>
    <t>BAYPORT INTERMEDIATE HOLDCO PLC</t>
  </si>
  <si>
    <t>BPIH</t>
  </si>
  <si>
    <t>EQL Pharma AB</t>
  </si>
  <si>
    <t>EQL</t>
  </si>
  <si>
    <t>Kustom BidCo AB (publ)</t>
  </si>
  <si>
    <t>KUBID</t>
  </si>
  <si>
    <t>LR Health &amp; Beauty SE</t>
  </si>
  <si>
    <t>LRHB</t>
  </si>
  <si>
    <t>SLR Group GmbH</t>
  </si>
  <si>
    <t>SLR</t>
  </si>
  <si>
    <t>Sparc Group AB (publ)</t>
  </si>
  <si>
    <t>SPRG</t>
  </si>
  <si>
    <t>Barclays Bank Ireland Plc</t>
  </si>
  <si>
    <t>HANetf Multi-Asset ETC Issuer Plc</t>
  </si>
  <si>
    <t>BNP Paribas Issuance B.V.</t>
  </si>
  <si>
    <t xml:space="preserve">J.P. Morgan Structured Products B.V. </t>
  </si>
  <si>
    <t>Alligator Bioscience</t>
  </si>
  <si>
    <t>ATORX</t>
  </si>
  <si>
    <t>Q-Linea Ab</t>
  </si>
  <si>
    <t>QLINEA</t>
  </si>
  <si>
    <t>ALMA</t>
  </si>
  <si>
    <t>BONE</t>
  </si>
  <si>
    <t>CANATU</t>
  </si>
  <si>
    <t>CAPMAN</t>
  </si>
  <si>
    <t>EQV</t>
  </si>
  <si>
    <t>KNE</t>
  </si>
  <si>
    <t>LINDEX</t>
  </si>
  <si>
    <t>NXTM</t>
  </si>
  <si>
    <t>QTCOM</t>
  </si>
  <si>
    <t>REMEDY</t>
  </si>
  <si>
    <t>REG</t>
  </si>
  <si>
    <t>SANOMA</t>
  </si>
  <si>
    <t>SOSI</t>
  </si>
  <si>
    <t>TIETO</t>
  </si>
  <si>
    <t>Asmodee Group AB</t>
  </si>
  <si>
    <t>Carvana Co</t>
  </si>
  <si>
    <t>SE0023615638</t>
  </si>
  <si>
    <t xml:space="preserve"> Constellation Energy Corporation</t>
  </si>
  <si>
    <t>US1468691027</t>
  </si>
  <si>
    <t xml:space="preserve">Permian Resources Corporation </t>
  </si>
  <si>
    <t>US71424F1057</t>
  </si>
  <si>
    <t>US21037T1097</t>
  </si>
  <si>
    <t>FuelCell Energy, Inc.</t>
  </si>
  <si>
    <t xml:space="preserve">Hellofresh  SE </t>
  </si>
  <si>
    <t>Kering</t>
  </si>
  <si>
    <t>US35952H7008</t>
  </si>
  <si>
    <t xml:space="preserve"> Leonardo</t>
  </si>
  <si>
    <t>Hellofresh  SE</t>
  </si>
  <si>
    <t>DE000A161408</t>
  </si>
  <si>
    <t>FR0000121485</t>
  </si>
  <si>
    <t>IT0003856405</t>
  </si>
  <si>
    <t>US67421J2078</t>
  </si>
  <si>
    <t>SE0011527845</t>
  </si>
  <si>
    <t xml:space="preserve">
Transmedics Group Inc</t>
  </si>
  <si>
    <t>US83067L2088</t>
  </si>
  <si>
    <t>SE0008241491</t>
  </si>
  <si>
    <t xml:space="preserve">	US89377M1099</t>
  </si>
  <si>
    <t>US92766K4031</t>
  </si>
  <si>
    <t>Leonardo</t>
  </si>
  <si>
    <t>FESE Dimensions</t>
  </si>
  <si>
    <t>Other Reference Data</t>
  </si>
  <si>
    <t>SE0024173637</t>
  </si>
  <si>
    <t>Enad Global 7 AB (publ)</t>
  </si>
  <si>
    <t>ENAD</t>
  </si>
  <si>
    <t>Tempcon Group AB</t>
  </si>
  <si>
    <t>TEMP</t>
  </si>
  <si>
    <t>SE0024320832</t>
  </si>
  <si>
    <t>DK0063855085</t>
  </si>
  <si>
    <t>Base index value</t>
  </si>
  <si>
    <t>Trelleborg AB</t>
  </si>
  <si>
    <t>TREL</t>
  </si>
  <si>
    <t>Arjo AB (publ)</t>
  </si>
  <si>
    <t>ARJO</t>
  </si>
  <si>
    <t>ESCO Marginalen AB (publ)</t>
  </si>
  <si>
    <t>ESCO</t>
  </si>
  <si>
    <t>Job Solution Sweden Holding AB (publ)</t>
  </si>
  <si>
    <t>SE0025010671</t>
  </si>
  <si>
    <t>CoinShares XBT Provider AB (publ)</t>
  </si>
  <si>
    <t>XBT</t>
  </si>
  <si>
    <t>Meren Energy Inc.</t>
  </si>
  <si>
    <t>CA5889141019</t>
  </si>
  <si>
    <t>WIXL</t>
  </si>
  <si>
    <t>SE0025158629</t>
  </si>
  <si>
    <t>NO0013536151</t>
  </si>
  <si>
    <t>Centessa Pharmaceuticals Plc</t>
  </si>
  <si>
    <t>US1523091007</t>
  </si>
  <si>
    <t>Avanza Bank Holding AB</t>
  </si>
  <si>
    <t>AVZ</t>
  </si>
  <si>
    <t>FAIR ISAAC CORPORATION</t>
  </si>
  <si>
    <t>US3032501047</t>
  </si>
  <si>
    <t>Enity Holding AB (publ)</t>
  </si>
  <si>
    <t>ENIT</t>
  </si>
  <si>
    <t xml:space="preserve">IA Invest, Kapitalf </t>
  </si>
  <si>
    <t>Green Landscaping Group AB (publ)</t>
  </si>
  <si>
    <t>GREEN</t>
  </si>
  <si>
    <t>ZIKLO</t>
  </si>
  <si>
    <t>Munters Group AB (publ)</t>
  </si>
  <si>
    <t>MTRS</t>
  </si>
  <si>
    <t>Eolus Aktiebolag (publ)</t>
  </si>
  <si>
    <t>EOLU</t>
  </si>
  <si>
    <t>Ellos Holding AB (publ)</t>
  </si>
  <si>
    <t>ELLOS</t>
  </si>
  <si>
    <t>DWave Quantum Inc</t>
  </si>
  <si>
    <t>US26740W1099</t>
  </si>
  <si>
    <t>John Mattson Fastighetsföretagen AB (publ)</t>
  </si>
  <si>
    <t>JMAT</t>
  </si>
  <si>
    <t>Prisjakt Group AB (publ)</t>
  </si>
  <si>
    <t>PRIS</t>
  </si>
  <si>
    <t>BioCirc Group Holding ApS</t>
  </si>
  <si>
    <t>BIOCIR</t>
  </si>
  <si>
    <t>Conapto Holding AB</t>
  </si>
  <si>
    <t>CONA</t>
  </si>
  <si>
    <t>KoskiRent Oyj</t>
  </si>
  <si>
    <t>KOSK</t>
  </si>
  <si>
    <t>KEYTO Group AB (publ)</t>
  </si>
  <si>
    <t>KEYTO</t>
  </si>
  <si>
    <t>Meko AB</t>
  </si>
  <si>
    <t>SE0025666969</t>
  </si>
  <si>
    <t>K-Fast Holding AB</t>
  </si>
  <si>
    <t>KFH</t>
  </si>
  <si>
    <t>Magle Chemoswed Holding AB (publ)</t>
  </si>
  <si>
    <t>Isofol Medical AB</t>
  </si>
  <si>
    <t>SE0009581051</t>
  </si>
  <si>
    <t>ISOFOL</t>
  </si>
  <si>
    <t>DNB Carnegie Investment Bank AB</t>
  </si>
  <si>
    <t>Jefast Borrower II AB (publ)</t>
  </si>
  <si>
    <t>JFB</t>
  </si>
  <si>
    <t>Eltel AB (publ)</t>
  </si>
  <si>
    <t>ELTEL</t>
  </si>
  <si>
    <t>US69932A2042</t>
  </si>
  <si>
    <t>Qflow Group AB</t>
  </si>
  <si>
    <t>QFLOW</t>
  </si>
  <si>
    <t>XPartners Samhällsbyggnad AB (publ)</t>
  </si>
  <si>
    <t xml:space="preserve">XPS </t>
  </si>
  <si>
    <t>Paramount Skydance Corporation</t>
  </si>
  <si>
    <t>FC Husky HoldCo AB (publ)</t>
  </si>
  <si>
    <t>HUSK</t>
  </si>
  <si>
    <t>Bitmine Immersion Technologies Inc.</t>
  </si>
  <si>
    <t>US09175A2069</t>
  </si>
  <si>
    <t>Xtrackers (IE) Plc</t>
  </si>
  <si>
    <t>XTIE</t>
  </si>
  <si>
    <t>BioGaia AB ser. B</t>
  </si>
  <si>
    <t>SE0017769995</t>
  </si>
  <si>
    <t>SE0026141665</t>
  </si>
  <si>
    <t>EPIS</t>
  </si>
  <si>
    <t>Episurf Medical AB</t>
  </si>
  <si>
    <t>SE0003491562</t>
  </si>
  <si>
    <t>BE0003816338</t>
  </si>
  <si>
    <t>CMB TECH NV</t>
  </si>
  <si>
    <t>ETHEREUM FUTURE</t>
  </si>
  <si>
    <t>US12574R1683</t>
  </si>
  <si>
    <t>Klarna Group Plc</t>
  </si>
  <si>
    <t>GB00BMHVL512</t>
  </si>
  <si>
    <t>SE0009580756</t>
  </si>
  <si>
    <t>H100 Group AB</t>
  </si>
  <si>
    <t>US5494982029</t>
  </si>
  <si>
    <t>Strivo AB</t>
  </si>
  <si>
    <t>Keystone Academic Solutions AS</t>
  </si>
  <si>
    <t>KASO</t>
  </si>
  <si>
    <t>US09061G1013</t>
  </si>
  <si>
    <t>Biomarin Pharmaceutical Inc</t>
  </si>
  <si>
    <t>Lokalinvest, Værdipapirfonden</t>
  </si>
  <si>
    <t>AppLovin Corp</t>
  </si>
  <si>
    <t>US03831W1080</t>
  </si>
  <si>
    <t>Relais Group Oyj</t>
  </si>
  <si>
    <t>RELAIS</t>
  </si>
  <si>
    <t>Xtrackers</t>
  </si>
  <si>
    <t>XTRS</t>
  </si>
  <si>
    <t>Wealth Invest, Kapitalforeningen</t>
  </si>
  <si>
    <t>Optiver VOF</t>
  </si>
  <si>
    <t>OPV</t>
  </si>
  <si>
    <t>Klövern AB</t>
  </si>
  <si>
    <t>KLOVE</t>
  </si>
  <si>
    <t>Verisure Plc</t>
  </si>
  <si>
    <t>GB00BVMN1558</t>
  </si>
  <si>
    <t>Sparbanken Mälardalen AB (publ)</t>
  </si>
  <si>
    <t xml:space="preserve">
Qben Infra</t>
  </si>
  <si>
    <t>SE0023114012</t>
  </si>
  <si>
    <t>CoreWeave Inc.</t>
  </si>
  <si>
    <t>US21873S1087</t>
  </si>
  <si>
    <t>Credit Industriel et Commerciale</t>
  </si>
  <si>
    <t xml:space="preserve"> CICO</t>
  </si>
  <si>
    <t>ABAX Group AS</t>
  </si>
  <si>
    <t>ABA</t>
  </si>
  <si>
    <t>J.P. Morgan SE</t>
  </si>
  <si>
    <t>JPM</t>
  </si>
  <si>
    <t>JPAG</t>
  </si>
  <si>
    <t xml:space="preserve">Virtu Financial Ireland Limited </t>
  </si>
  <si>
    <t>VFI</t>
  </si>
  <si>
    <t>US2435371073</t>
  </si>
  <si>
    <t>MFG Partners AB</t>
  </si>
  <si>
    <t>MFG</t>
  </si>
  <si>
    <t>Ambu A/S</t>
  </si>
  <si>
    <t>DK0060946788</t>
  </si>
  <si>
    <t>AU0000185993</t>
  </si>
  <si>
    <t>Tokmanni Group Corporation</t>
  </si>
  <si>
    <t>Åhléns Group AB (publ)</t>
  </si>
  <si>
    <t>AHG</t>
  </si>
  <si>
    <t>TKMN</t>
  </si>
  <si>
    <t>DSI Holding GmbH</t>
  </si>
  <si>
    <t>DSI</t>
  </si>
  <si>
    <t>Oatly Group AB (publ)</t>
  </si>
  <si>
    <t>OAT</t>
  </si>
  <si>
    <t>European Entertainment Group AB (publ)</t>
  </si>
  <si>
    <t>EUG</t>
  </si>
  <si>
    <t>MacGregor Group AB</t>
  </si>
  <si>
    <t>Trustly Holding AB (publ)</t>
  </si>
  <si>
    <t>TRUH</t>
  </si>
  <si>
    <t xml:space="preserve">Dura Sverige AB (publ) </t>
  </si>
  <si>
    <t>DURA</t>
  </si>
  <si>
    <t>Tier Mobility SE</t>
  </si>
  <si>
    <t>TIER</t>
  </si>
  <si>
    <t>BICO Group AB</t>
  </si>
  <si>
    <t>Equipe Holdings 3 B.V.</t>
  </si>
  <si>
    <t>EQH</t>
  </si>
  <si>
    <t>LEI</t>
  </si>
  <si>
    <t>SDG Invest</t>
  </si>
  <si>
    <t>Bitwise Europe GmbH</t>
  </si>
  <si>
    <t>BITW</t>
  </si>
  <si>
    <t>DDA ETP AG</t>
  </si>
  <si>
    <t>DDA</t>
  </si>
  <si>
    <t>HANMA</t>
  </si>
  <si>
    <t>Clar Global AB (publ)</t>
  </si>
  <si>
    <t>CLAR</t>
  </si>
  <si>
    <t>Gefion Group Holdco ApS</t>
  </si>
  <si>
    <t>GEF</t>
  </si>
  <si>
    <t>HLL BondCo AB (publ)</t>
  </si>
  <si>
    <t>HLL</t>
  </si>
  <si>
    <t>Prisma Properties AB</t>
  </si>
  <si>
    <t>PPR</t>
  </si>
  <si>
    <t>Smart Eye Aktiebolag (publ)</t>
  </si>
  <si>
    <t>SanDisk Corp.</t>
  </si>
  <si>
    <t>US80004C2008</t>
  </si>
  <si>
    <t>Hiab Corporation</t>
  </si>
  <si>
    <t>Kinder Morgan Inc</t>
  </si>
  <si>
    <t>US49456B1017</t>
  </si>
  <si>
    <t xml:space="preserve">
Kinder Morgan Inc</t>
  </si>
  <si>
    <t>US76655K1034</t>
  </si>
  <si>
    <t>Joby Aviation Inc</t>
  </si>
  <si>
    <t>KYG651631007</t>
  </si>
  <si>
    <t>BigBear.ai Holdings, Inc.</t>
  </si>
  <si>
    <t>US08975B1098</t>
  </si>
  <si>
    <t>Plejd AB</t>
  </si>
  <si>
    <t>SE0008014476</t>
  </si>
  <si>
    <t>ARJO B</t>
  </si>
  <si>
    <t>SE0010468116</t>
  </si>
  <si>
    <t>Hecla Mining Company</t>
  </si>
  <si>
    <t>US4227041062</t>
  </si>
  <si>
    <t>TKMS AG &amp; Co KGaA</t>
  </si>
  <si>
    <t>DE000TKMS001</t>
  </si>
  <si>
    <t>NL0000226223</t>
  </si>
  <si>
    <t>Dellia Group ASA</t>
  </si>
  <si>
    <t>NO0012697095</t>
  </si>
  <si>
    <t>Schneider Electric SE</t>
  </si>
  <si>
    <t>FR0000121972</t>
  </si>
  <si>
    <t>Hacksaw AB</t>
  </si>
  <si>
    <t>SE0025138357</t>
  </si>
  <si>
    <t xml:space="preserve">
Hacksaw AB</t>
  </si>
  <si>
    <t>Sustainability Linked Loans financing Bond</t>
  </si>
  <si>
    <t>Climate Transition Bond</t>
  </si>
  <si>
    <t>Other Bond</t>
  </si>
  <si>
    <t>Jigsaw Bidco AS</t>
  </si>
  <si>
    <t>JIGBI</t>
  </si>
  <si>
    <t>Thermo Fisher Scientific Inc</t>
  </si>
  <si>
    <t>US8835561023</t>
  </si>
  <si>
    <t>JV</t>
  </si>
  <si>
    <t>NextEra Energy Inc</t>
  </si>
  <si>
    <t>US65339F1012</t>
  </si>
  <si>
    <t>KLA Corp</t>
  </si>
  <si>
    <t>US4824801009</t>
  </si>
  <si>
    <t>Charles Schwab Corp/The</t>
  </si>
  <si>
    <t>US8085131055</t>
  </si>
  <si>
    <t>The Home Depot Inc</t>
  </si>
  <si>
    <t>US4370761029</t>
  </si>
  <si>
    <t>US5128073062</t>
  </si>
  <si>
    <t>Morgan Stanley</t>
  </si>
  <si>
    <t>US6174464486</t>
  </si>
  <si>
    <t>GE Vernova Inc</t>
  </si>
  <si>
    <t>US36828A1016</t>
  </si>
  <si>
    <t>The TJX Companies, Inc.</t>
  </si>
  <si>
    <t>US8725401090</t>
  </si>
  <si>
    <t>Southern Copper Corporation</t>
  </si>
  <si>
    <t>US84265V1052</t>
  </si>
  <si>
    <t>Lowe's Companies, Inc.</t>
  </si>
  <si>
    <t>US5486611073</t>
  </si>
  <si>
    <t>Analog Devices, Inc.</t>
  </si>
  <si>
    <t>US0326541051</t>
  </si>
  <si>
    <t>Danaher Corporation</t>
  </si>
  <si>
    <t>US2358511028</t>
  </si>
  <si>
    <t>Honeywell International Inc.</t>
  </si>
  <si>
    <t>Stryker Corporation</t>
  </si>
  <si>
    <t>US8636671013</t>
  </si>
  <si>
    <t>Prologis, Inc.</t>
  </si>
  <si>
    <t>US74340W1036</t>
  </si>
  <si>
    <t>Parker-Hannifin Corporation</t>
  </si>
  <si>
    <t>US7010941042</t>
  </si>
  <si>
    <t>S&amp;P Global Inc.</t>
  </si>
  <si>
    <t>US78409V1044</t>
  </si>
  <si>
    <t>Bristol-Myers Squibb Company</t>
  </si>
  <si>
    <t>US1101221083</t>
  </si>
  <si>
    <t>The Progressive Corporation</t>
  </si>
  <si>
    <t>US7433151039</t>
  </si>
  <si>
    <t>Vertex Pharmaceuticals Incorporated</t>
  </si>
  <si>
    <t>US92532F1003</t>
  </si>
  <si>
    <t>Comcast Corporation</t>
  </si>
  <si>
    <t>US20030N1019</t>
  </si>
  <si>
    <t>McKesson Corporation</t>
  </si>
  <si>
    <t>US58155Q1031</t>
  </si>
  <si>
    <t>Boston Scientific Corporation</t>
  </si>
  <si>
    <t>US1011371077</t>
  </si>
  <si>
    <t>Corning Incorporated</t>
  </si>
  <si>
    <t>US2193501051</t>
  </si>
  <si>
    <t>Northrop Grumman Corporation</t>
  </si>
  <si>
    <t>US6668071029</t>
  </si>
  <si>
    <t>CVS Health Corporation</t>
  </si>
  <si>
    <t>US1266501006</t>
  </si>
  <si>
    <t>Duke Energy Corporation</t>
  </si>
  <si>
    <t>US26441C2044</t>
  </si>
  <si>
    <t>U.S. Bancorp</t>
  </si>
  <si>
    <t>US9029733048</t>
  </si>
  <si>
    <t>Invesco QQQ Trust Series 1</t>
  </si>
  <si>
    <t>US46090E1038</t>
  </si>
  <si>
    <t>Novo Nordisk A/S ADR</t>
  </si>
  <si>
    <t>US6701002056</t>
  </si>
  <si>
    <t>Vanguard Dividend Appreciation ETF</t>
  </si>
  <si>
    <t>US9219088443</t>
  </si>
  <si>
    <t>Intercontinental Exchange, Inc.</t>
  </si>
  <si>
    <t>US45866F1049</t>
  </si>
  <si>
    <t>Waste Management, Inc.</t>
  </si>
  <si>
    <t>US94106L1098</t>
  </si>
  <si>
    <t>Emerson Electric Co.</t>
  </si>
  <si>
    <t>US2910111044</t>
  </si>
  <si>
    <t>Automatic Data Processing, Inc.</t>
  </si>
  <si>
    <t>US0530151036</t>
  </si>
  <si>
    <t>The Sherwin-Williams Company</t>
  </si>
  <si>
    <t>US8243481061</t>
  </si>
  <si>
    <t>Howmet Aerospace Inc.</t>
  </si>
  <si>
    <t>US4432011082</t>
  </si>
  <si>
    <t>The Bank of New York Mellon Corporation</t>
  </si>
  <si>
    <t>US0640581007</t>
  </si>
  <si>
    <t>FedEx Corporation</t>
  </si>
  <si>
    <t>US31428X1063</t>
  </si>
  <si>
    <t>Marsh &amp; McLennan Companies</t>
  </si>
  <si>
    <t>US5717481023</t>
  </si>
  <si>
    <t>Ecolab Inc.</t>
  </si>
  <si>
    <t>US2788651006</t>
  </si>
  <si>
    <t>Dell Technologies Inc.</t>
  </si>
  <si>
    <t>American Tower Corporation</t>
  </si>
  <si>
    <t>US03027X1000</t>
  </si>
  <si>
    <t>Cadence Design Systems, Inc.</t>
  </si>
  <si>
    <t>US1273871087</t>
  </si>
  <si>
    <t>Regeneron Pharmaceuticals, Inc.</t>
  </si>
  <si>
    <t>US75886F1075</t>
  </si>
  <si>
    <t>O'Reilly Automotive, Inc.</t>
  </si>
  <si>
    <t>US67103H1077</t>
  </si>
  <si>
    <t>Monster Beverage Corporation</t>
  </si>
  <si>
    <t>US61174X1090</t>
  </si>
  <si>
    <t>Cigna</t>
  </si>
  <si>
    <t>US1255231003</t>
  </si>
  <si>
    <t>Vanguard High Dividend Yield ETF</t>
  </si>
  <si>
    <t>US9219464065</t>
  </si>
  <si>
    <t>TransDigm Group Incorporated</t>
  </si>
  <si>
    <t>US8936411003</t>
  </si>
  <si>
    <t>Elevance Health, Inc.</t>
  </si>
  <si>
    <t>US0367521038</t>
  </si>
  <si>
    <t>Marvell Technology, Inc.</t>
  </si>
  <si>
    <t>US5738741041</t>
  </si>
  <si>
    <t>Norfolk Southern Corporation</t>
  </si>
  <si>
    <t>US6558441084</t>
  </si>
  <si>
    <t>Truist Financial Corporation</t>
  </si>
  <si>
    <t>US89832Q1094</t>
  </si>
  <si>
    <t>Motorola Solutions, Inc.</t>
  </si>
  <si>
    <t>US6200763075</t>
  </si>
  <si>
    <t>Warner Bros. Discovery, Inc.</t>
  </si>
  <si>
    <t>US9344231041</t>
  </si>
  <si>
    <t>American Electric Power Company, Inc.</t>
  </si>
  <si>
    <t>US0255371017</t>
  </si>
  <si>
    <t>Ankarhagen Fastigheter AB</t>
  </si>
  <si>
    <t>ANF</t>
  </si>
  <si>
    <t>L3Harris Technologies, Inc.</t>
  </si>
  <si>
    <t>US5024311095</t>
  </si>
  <si>
    <t>Phillips 66</t>
  </si>
  <si>
    <t>US7185461040</t>
  </si>
  <si>
    <t>Valero Energy Corporation</t>
  </si>
  <si>
    <t>US91913Y1001</t>
  </si>
  <si>
    <t>AutoZone, Inc.</t>
  </si>
  <si>
    <t>US0533321024</t>
  </si>
  <si>
    <t>Baker Hughes Company</t>
  </si>
  <si>
    <t>US05722G1004</t>
  </si>
  <si>
    <t>United Rentals, Inc.</t>
  </si>
  <si>
    <t>US9113631090</t>
  </si>
  <si>
    <t>Carrier Global Corporation</t>
  </si>
  <si>
    <t>US14448C1045</t>
  </si>
  <si>
    <t>Honda Motor Co., Ltd.</t>
  </si>
  <si>
    <t>US4381283088</t>
  </si>
  <si>
    <t>Dominion Energy, Inc.</t>
  </si>
  <si>
    <t>US25746U1097</t>
  </si>
  <si>
    <t>Fastenal Company</t>
  </si>
  <si>
    <t>US3119001044</t>
  </si>
  <si>
    <t>ONEOK, Inc.</t>
  </si>
  <si>
    <t>US6826801036</t>
  </si>
  <si>
    <t>Autodesk, Inc.</t>
  </si>
  <si>
    <t>US0527691069</t>
  </si>
  <si>
    <t>IDEXX Laboratories, Inc.</t>
  </si>
  <si>
    <t>US45168D1046</t>
  </si>
  <si>
    <t>Target Corporation</t>
  </si>
  <si>
    <t>US87612E1064</t>
  </si>
  <si>
    <t>MetLife, Inc.</t>
  </si>
  <si>
    <t>US59156R1086</t>
  </si>
  <si>
    <t>Corteva, Inc.</t>
  </si>
  <si>
    <t>US22052L1044</t>
  </si>
  <si>
    <t>Becton, Dickinson and Company</t>
  </si>
  <si>
    <t>US0758871091</t>
  </si>
  <si>
    <t>Teradyne, Inc.</t>
  </si>
  <si>
    <t>US8807701029</t>
  </si>
  <si>
    <t>Diamondback Energy, Inc.</t>
  </si>
  <si>
    <t>US25278X1090</t>
  </si>
  <si>
    <t>Nasdaq, Inc.</t>
  </si>
  <si>
    <t>US6311031081</t>
  </si>
  <si>
    <t>D.R. Horton, Inc.</t>
  </si>
  <si>
    <t>US23331A1097</t>
  </si>
  <si>
    <t>Cheniere Energy, Inc.</t>
  </si>
  <si>
    <t>US16411R2085</t>
  </si>
  <si>
    <t>Targa Resources Corp.</t>
  </si>
  <si>
    <t>US87612G1013</t>
  </si>
  <si>
    <t>The Hershey Company</t>
  </si>
  <si>
    <t>US4278661081</t>
  </si>
  <si>
    <t>Rockwell Automation, Inc.</t>
  </si>
  <si>
    <t>US7739031091</t>
  </si>
  <si>
    <t>Xcel Energy Inc.</t>
  </si>
  <si>
    <t>US98389B1008</t>
  </si>
  <si>
    <t>Occidental Petroleum Corporation</t>
  </si>
  <si>
    <t>US6745991058</t>
  </si>
  <si>
    <t>Exelon Corporation</t>
  </si>
  <si>
    <t>US30161N1019</t>
  </si>
  <si>
    <t>Yum! Brands, Inc.</t>
  </si>
  <si>
    <t>US9884981013</t>
  </si>
  <si>
    <t>Pan American Silver Corp.</t>
  </si>
  <si>
    <t>CA6979001089</t>
  </si>
  <si>
    <t>First Majestic Silver Corp.</t>
  </si>
  <si>
    <t>CA32076V1031</t>
  </si>
  <si>
    <t>Nucor Corporation</t>
  </si>
  <si>
    <t>US6703461052</t>
  </si>
  <si>
    <t>Vulcan Materials Company</t>
  </si>
  <si>
    <t>US9291601097</t>
  </si>
  <si>
    <t>Martin Marietta Materials, Inc.</t>
  </si>
  <si>
    <t>US5732841060</t>
  </si>
  <si>
    <t>iShares Silver Trust</t>
  </si>
  <si>
    <t>US46428Q1094</t>
  </si>
  <si>
    <t>Ciena Corporation</t>
  </si>
  <si>
    <t>US1717793095</t>
  </si>
  <si>
    <t>Sysco Corporation</t>
  </si>
  <si>
    <t>US8718291078</t>
  </si>
  <si>
    <t>Bloom Energy Corporation</t>
  </si>
  <si>
    <t>US0937121079</t>
  </si>
  <si>
    <t>Microchip Technology Incorporated</t>
  </si>
  <si>
    <t>US5950171042</t>
  </si>
  <si>
    <t>Old Dominion Freight Line, Inc.</t>
  </si>
  <si>
    <t>US6795801009</t>
  </si>
  <si>
    <t>American International Group, Inc.</t>
  </si>
  <si>
    <t>US0268747849</t>
  </si>
  <si>
    <t>Workday, Inc.</t>
  </si>
  <si>
    <t>US98138H1014</t>
  </si>
  <si>
    <t>Lumentum Holdings Inc.</t>
  </si>
  <si>
    <t>US55024U1097</t>
  </si>
  <si>
    <t>Teva Pharmaceutical Industries Limited</t>
  </si>
  <si>
    <t>US8816242098</t>
  </si>
  <si>
    <t>eBay Inc.</t>
  </si>
  <si>
    <t>US2786421030</t>
  </si>
  <si>
    <t>Consolidated Edison, Inc.</t>
  </si>
  <si>
    <t>US2091151041</t>
  </si>
  <si>
    <t>Copart, Inc.</t>
  </si>
  <si>
    <t>US2172041061</t>
  </si>
  <si>
    <t>Keurig Dr Pepper Inc.</t>
  </si>
  <si>
    <t>US49271V1008</t>
  </si>
  <si>
    <t>ResMed Inc</t>
  </si>
  <si>
    <t>US7611521078</t>
  </si>
  <si>
    <t>ResMed Inc.</t>
  </si>
  <si>
    <t>Las Vegas Sands Corp.</t>
  </si>
  <si>
    <t>US5178341070</t>
  </si>
  <si>
    <t>The Estee Lauder Companies Inc.</t>
  </si>
  <si>
    <t>US5184391044</t>
  </si>
  <si>
    <t>Roper Technologies, Inc.</t>
  </si>
  <si>
    <t>US7766961061</t>
  </si>
  <si>
    <t>State Street Corporation</t>
  </si>
  <si>
    <t>US8574771031</t>
  </si>
  <si>
    <t>PG&amp;E Corporation</t>
  </si>
  <si>
    <t>US69331C1080</t>
  </si>
  <si>
    <t>Agilent Technologies, Inc.</t>
  </si>
  <si>
    <t>US00846U1016</t>
  </si>
  <si>
    <t>Prudential Financial, Inc.</t>
  </si>
  <si>
    <t>US7443201022</t>
  </si>
  <si>
    <t>Cognizant Technology Solutions Corporation</t>
  </si>
  <si>
    <t>US1924461023</t>
  </si>
  <si>
    <t>Paychex, Inc.</t>
  </si>
  <si>
    <t>US7043261079</t>
  </si>
  <si>
    <t>Charter Communications, Inc.</t>
  </si>
  <si>
    <t>US16119P1084</t>
  </si>
  <si>
    <t>Live Nation Entertainment, Inc.</t>
  </si>
  <si>
    <t>US5380341090</t>
  </si>
  <si>
    <t>Otis Worldwide Corporation</t>
  </si>
  <si>
    <t>US68902V1070</t>
  </si>
  <si>
    <t>American Water Works Company, Inc.</t>
  </si>
  <si>
    <t>US0304201033  </t>
  </si>
  <si>
    <t>American Water Works Company, Inc. </t>
  </si>
  <si>
    <t>BioNTech SE</t>
  </si>
  <si>
    <t>US09075V1026 </t>
  </si>
  <si>
    <t>Expand Energy Corporation</t>
  </si>
  <si>
    <t>US1651677353</t>
  </si>
  <si>
    <t>Constellation Brands, Inc.</t>
  </si>
  <si>
    <t>US21036P1084</t>
  </si>
  <si>
    <t>Coupang, Inc. </t>
  </si>
  <si>
    <t>US22266T1097</t>
  </si>
  <si>
    <t>Devon Energy Corporation</t>
  </si>
  <si>
    <t>US25179M1036 </t>
  </si>
  <si>
    <t>Dexcom, Inc.</t>
  </si>
  <si>
    <t>US2521311074</t>
  </si>
  <si>
    <t>EQT Corporation</t>
  </si>
  <si>
    <t>US26884L1098</t>
  </si>
  <si>
    <t>Expedia Group, Inc.</t>
  </si>
  <si>
    <t>US30212P3038</t>
  </si>
  <si>
    <t>Fidelity National Information Services, Inc.</t>
  </si>
  <si>
    <t>US31620M1062</t>
  </si>
  <si>
    <t>Fiserv, Inc. </t>
  </si>
  <si>
    <t>US3377381088</t>
  </si>
  <si>
    <t>General Mills, Inc. </t>
  </si>
  <si>
    <t>US3703341046  </t>
  </si>
  <si>
    <t>General Mills, Inc.</t>
  </si>
  <si>
    <t>Halliburton Company</t>
  </si>
  <si>
    <t>US4062161017  </t>
  </si>
  <si>
    <t>Hewlett Packard Enterprise Company</t>
  </si>
  <si>
    <t>US42824C1099</t>
  </si>
  <si>
    <t>International Paper Company</t>
  </si>
  <si>
    <t>US4601461035  </t>
  </si>
  <si>
    <t>International Paper Company </t>
  </si>
  <si>
    <t>The Kraft Heinz Company</t>
  </si>
  <si>
    <t>US5007541064  </t>
  </si>
  <si>
    <t>The Kraft Heinz Company </t>
  </si>
  <si>
    <t>Leidos Holdings, Inc. </t>
  </si>
  <si>
    <t>US5253271028  </t>
  </si>
  <si>
    <t>Lennar Corporation</t>
  </si>
  <si>
    <t>US5260571048  </t>
  </si>
  <si>
    <t>Lennar Corporation </t>
  </si>
  <si>
    <t>Mettler-Toledo International Inc.</t>
  </si>
  <si>
    <t>US5926881054  </t>
  </si>
  <si>
    <t>Mettler-Toledo International Inc. </t>
  </si>
  <si>
    <t>MongoDB, Inc.</t>
  </si>
  <si>
    <t>US60937P1066  </t>
  </si>
  <si>
    <t>MongoDB, Inc. </t>
  </si>
  <si>
    <t>NRG Energy, Inc.</t>
  </si>
  <si>
    <t>US6293775085  </t>
  </si>
  <si>
    <t>ON Semiconductor Corporation </t>
  </si>
  <si>
    <t>US6821891057  </t>
  </si>
  <si>
    <t>ON Semiconductor Corporation  </t>
  </si>
  <si>
    <t>Pure Storage, Inc.</t>
  </si>
  <si>
    <t>US74624M1027  </t>
  </si>
  <si>
    <t>Steel Dynamics, Inc. </t>
  </si>
  <si>
    <t>US8581191009  </t>
  </si>
  <si>
    <t>Teledyne Technologies Incorporated </t>
  </si>
  <si>
    <t>US8793601050  </t>
  </si>
  <si>
    <t>Teledyne Technologies Incorporated</t>
  </si>
  <si>
    <t>Ulta Beauty, Inc.</t>
  </si>
  <si>
    <t>US90384S3031  </t>
  </si>
  <si>
    <t>Ulta Beauty, Inc.  </t>
  </si>
  <si>
    <t>Venture Global, Inc. </t>
  </si>
  <si>
    <t>US92333F1012  </t>
  </si>
  <si>
    <t>Waters Corporation</t>
  </si>
  <si>
    <t>US9418481035  </t>
  </si>
  <si>
    <t>Williams-Sonoma, Inc.</t>
  </si>
  <si>
    <t>US9699041011  </t>
  </si>
  <si>
    <t>Zscaler, Inc.</t>
  </si>
  <si>
    <t>US98980G1022  </t>
  </si>
  <si>
    <t>Albemarle Corporation</t>
  </si>
  <si>
    <t>US0126531013</t>
  </si>
  <si>
    <t>Burlington Stores, Inc.</t>
  </si>
  <si>
    <t>US1220171060</t>
  </si>
  <si>
    <t>Centene Corporation</t>
  </si>
  <si>
    <t>US15135B1017</t>
  </si>
  <si>
    <t>CoStar Group, Inc.</t>
  </si>
  <si>
    <t>US22160N1090</t>
  </si>
  <si>
    <t>Coterra Energy Inc.</t>
  </si>
  <si>
    <t>US1270971039</t>
  </si>
  <si>
    <t>Darden Restaurants, Inc.</t>
  </si>
  <si>
    <t>US2371941053</t>
  </si>
  <si>
    <t>Deckers Outdoor Corporation</t>
  </si>
  <si>
    <t>DICK'S Sporting Goods, Inc.</t>
  </si>
  <si>
    <t>US2533931026</t>
  </si>
  <si>
    <t>Dow Inc.</t>
  </si>
  <si>
    <t>US2605571031</t>
  </si>
  <si>
    <t>First Solar, Inc.</t>
  </si>
  <si>
    <t>US3364331070</t>
  </si>
  <si>
    <t>Genuine Parts Company</t>
  </si>
  <si>
    <t>US3724601055</t>
  </si>
  <si>
    <t>Global Payments Inc.</t>
  </si>
  <si>
    <t>US37940X1028</t>
  </si>
  <si>
    <t>H World Group Limited</t>
  </si>
  <si>
    <t>US44332N1063</t>
  </si>
  <si>
    <t>Huntington Ingalls Industries, Inc.</t>
  </si>
  <si>
    <t>US4464131063</t>
  </si>
  <si>
    <t>Illumina, Inc.</t>
  </si>
  <si>
    <t>US4523271090</t>
  </si>
  <si>
    <t>Incyte Corporation</t>
  </si>
  <si>
    <t>US45337C1027</t>
  </si>
  <si>
    <t>iShares Select Dividend ETF</t>
  </si>
  <si>
    <t>US4642871689</t>
  </si>
  <si>
    <t>Yum China Holdings, Inc.</t>
  </si>
  <si>
    <t>US98850P1093</t>
  </si>
  <si>
    <t>J.B. Hunt Transport Services, Inc.</t>
  </si>
  <si>
    <t>US4456581077</t>
  </si>
  <si>
    <t>PTC Inc.</t>
  </si>
  <si>
    <t>US69370C1009</t>
  </si>
  <si>
    <t>Qnity Electronics, Inc.</t>
  </si>
  <si>
    <t>US74743L1008</t>
  </si>
  <si>
    <t>T. Rowe Price Group, Inc.</t>
  </si>
  <si>
    <t>US74144T1088</t>
  </si>
  <si>
    <t>Tenet Healthcare Corporation</t>
  </si>
  <si>
    <t>US88033G4073</t>
  </si>
  <si>
    <t>Textron Inc.</t>
  </si>
  <si>
    <t>US8832031012</t>
  </si>
  <si>
    <t>Tyson Foods, Inc.</t>
  </si>
  <si>
    <t>US9024941034</t>
  </si>
  <si>
    <t>Toast, Inc.</t>
  </si>
  <si>
    <t>US8887871080</t>
  </si>
  <si>
    <t>United Therapeutics Corporation</t>
  </si>
  <si>
    <t>US91307C1027</t>
  </si>
  <si>
    <t>US92343E1029</t>
  </si>
  <si>
    <t>VeriSign, Inc.</t>
  </si>
  <si>
    <t>Verisk Analytics, Inc.</t>
  </si>
  <si>
    <t>US92345Y1064</t>
  </si>
  <si>
    <t>ZTO Express (Cayman) Inc.</t>
  </si>
  <si>
    <t>US98980A1051</t>
  </si>
  <si>
    <t>AeroVironment, Inc.</t>
  </si>
  <si>
    <t>US0080731088</t>
  </si>
  <si>
    <t>Akamai Technologies, Inc.</t>
  </si>
  <si>
    <t>US00971T1016</t>
  </si>
  <si>
    <t>Antero Resources Corporation</t>
  </si>
  <si>
    <t>US03674X1063</t>
  </si>
  <si>
    <t>Best Buy Co., Inc.</t>
  </si>
  <si>
    <t>US0865161014</t>
  </si>
  <si>
    <t>BJ's Wholesale Club Holdings, Inc.</t>
  </si>
  <si>
    <t>US05550J1016</t>
  </si>
  <si>
    <t>Booz Allen Hamilton Holding Corporation</t>
  </si>
  <si>
    <t>US0995021062</t>
  </si>
  <si>
    <t>Builders FirstSource, Inc.</t>
  </si>
  <si>
    <t>US12008R1077</t>
  </si>
  <si>
    <t>CF Industries Holdings, Inc.</t>
  </si>
  <si>
    <t>US1252691001</t>
  </si>
  <si>
    <t>Circle Internet Group</t>
  </si>
  <si>
    <t>US1725731079</t>
  </si>
  <si>
    <t>Confluent, Inc.</t>
  </si>
  <si>
    <t>US20717M1036</t>
  </si>
  <si>
    <t>Embraer SA</t>
  </si>
  <si>
    <t>US29082A1079</t>
  </si>
  <si>
    <t>Five Below, Inc.</t>
  </si>
  <si>
    <t>US33829M1018</t>
  </si>
  <si>
    <t>Gen Digital Inc.</t>
  </si>
  <si>
    <t>US6687711084</t>
  </si>
  <si>
    <t>GoDaddy Inc.</t>
  </si>
  <si>
    <t>US3802371076</t>
  </si>
  <si>
    <t>Guardant Health, Inc.</t>
  </si>
  <si>
    <t>US40131M1099</t>
  </si>
  <si>
    <t>Hormel Foods Corporation</t>
  </si>
  <si>
    <t>US4404521001</t>
  </si>
  <si>
    <t>Lattice Semiconductor Corporation</t>
  </si>
  <si>
    <t>US5184151042</t>
  </si>
  <si>
    <t>Madrigal Pharmaceuticals, Inc.</t>
  </si>
  <si>
    <t>US5588681057</t>
  </si>
  <si>
    <t>Nutanix, Inc.</t>
  </si>
  <si>
    <t>US67059N1081</t>
  </si>
  <si>
    <t>Solstice Advanced Materials, Inc.  </t>
  </si>
  <si>
    <t>US83443Q1031</t>
  </si>
  <si>
    <t>Solventum Corporation</t>
  </si>
  <si>
    <t>US83444M1018</t>
  </si>
  <si>
    <t>The Clorox Company</t>
  </si>
  <si>
    <t>US1890541097</t>
  </si>
  <si>
    <t>The Gap, Inc.</t>
  </si>
  <si>
    <t>US3647601083</t>
  </si>
  <si>
    <t>TransUnion</t>
  </si>
  <si>
    <t>US89400J1079</t>
  </si>
  <si>
    <t>Wayfair Inc.</t>
  </si>
  <si>
    <t>US94419L1017</t>
  </si>
  <si>
    <t>Western Alliance Bancorporation</t>
  </si>
  <si>
    <t>US9576381092</t>
  </si>
  <si>
    <t>Westlake Corporation</t>
  </si>
  <si>
    <t>US9604131022</t>
  </si>
  <si>
    <t>Wynn Resorts, Limited</t>
  </si>
  <si>
    <t>US9831341071</t>
  </si>
  <si>
    <t>Zebra Technologies Corporation</t>
  </si>
  <si>
    <t>US9892071054</t>
  </si>
  <si>
    <t>Zillow Group, Inc.</t>
  </si>
  <si>
    <t>US98954M2008</t>
  </si>
  <si>
    <t>Avantor, Inc.</t>
  </si>
  <si>
    <t>US05352A1007</t>
  </si>
  <si>
    <t>Brinker International, Inc.</t>
  </si>
  <si>
    <t>US1096411004</t>
  </si>
  <si>
    <t>CarMax, Inc.</t>
  </si>
  <si>
    <t>US1431301027</t>
  </si>
  <si>
    <t>Celanese Corporation</t>
  </si>
  <si>
    <t>US1508701034</t>
  </si>
  <si>
    <t>Chart Industries, Inc.</t>
  </si>
  <si>
    <t>US16115Q3083</t>
  </si>
  <si>
    <t>DaVita Inc.</t>
  </si>
  <si>
    <t>US23918K1088</t>
  </si>
  <si>
    <t>Galaxy Digital Inc.</t>
  </si>
  <si>
    <t>US36317J2096</t>
  </si>
  <si>
    <t>GDS Holdings Limited</t>
  </si>
  <si>
    <t>US36165L1089</t>
  </si>
  <si>
    <t>GXO Logistics, Inc.</t>
  </si>
  <si>
    <t>US36262G1013</t>
  </si>
  <si>
    <t>Halozyme Therapeutics, Inc.</t>
  </si>
  <si>
    <t>US40637H1095</t>
  </si>
  <si>
    <t>Henry Schein, Inc.</t>
  </si>
  <si>
    <t>US8064071025</t>
  </si>
  <si>
    <t>Hut 8 Corp.</t>
  </si>
  <si>
    <t>US44812J1043</t>
  </si>
  <si>
    <t>iShares Biotechnology ETF</t>
  </si>
  <si>
    <t>US4642875565</t>
  </si>
  <si>
    <t>iShares China Large-Cap ETF</t>
  </si>
  <si>
    <t>US4642871846</t>
  </si>
  <si>
    <t>KraneShares CSI China Internet ETF</t>
  </si>
  <si>
    <t>US5007673065</t>
  </si>
  <si>
    <t>Match Group, Inc.</t>
  </si>
  <si>
    <t>US57667L1070</t>
  </si>
  <si>
    <t>MGM Resorts International</t>
  </si>
  <si>
    <t>US5529531015</t>
  </si>
  <si>
    <t>Mirion Technologies, Inc.</t>
  </si>
  <si>
    <t>US60471A1016</t>
  </si>
  <si>
    <t>Molina Healthcare, Inc.</t>
  </si>
  <si>
    <t>US60855R1005</t>
  </si>
  <si>
    <t>Pony AI Inc.</t>
  </si>
  <si>
    <t>US7329081084</t>
  </si>
  <si>
    <t>Procore Technologies, Inc.</t>
  </si>
  <si>
    <t>US74275K1088</t>
  </si>
  <si>
    <t>Qorvo, Inc.</t>
  </si>
  <si>
    <t>US74736K1016</t>
  </si>
  <si>
    <t>Skyworks Solutions, Inc.</t>
  </si>
  <si>
    <t>US83088M1027</t>
  </si>
  <si>
    <t>Sprouts Farmers Market, Inc.</t>
  </si>
  <si>
    <t>US85208M1027</t>
  </si>
  <si>
    <t>TeraWulf Inc.</t>
  </si>
  <si>
    <t>US88080T1043</t>
  </si>
  <si>
    <t>UiPath, Inc.</t>
  </si>
  <si>
    <t>US90364P1057</t>
  </si>
  <si>
    <t>Universal Display Corporation</t>
  </si>
  <si>
    <t>US91347P1057</t>
  </si>
  <si>
    <t>V.F. Corporation</t>
  </si>
  <si>
    <t>US9182041080</t>
  </si>
  <si>
    <t>Vipshop Holdings Limited</t>
  </si>
  <si>
    <t>US92763W1036</t>
  </si>
  <si>
    <t xml:space="preserve">
D-Wave Quantum Inc.</t>
  </si>
  <si>
    <t>Abercrombie &amp; Fitch Co.</t>
  </si>
  <si>
    <t>US0028962076</t>
  </si>
  <si>
    <t>abrdn Physical Platinum Shares ETF</t>
  </si>
  <si>
    <t>US0032601066</t>
  </si>
  <si>
    <t>Advance Auto Parts, Inc.</t>
  </si>
  <si>
    <t>US00751Y1064</t>
  </si>
  <si>
    <t>Avis Budget Group, Inc.</t>
  </si>
  <si>
    <t>US0537741052</t>
  </si>
  <si>
    <t>Box, Inc.</t>
  </si>
  <si>
    <t>US10316T1043</t>
  </si>
  <si>
    <t>Caesars Entertainment, Inc.</t>
  </si>
  <si>
    <t>US12769G1004</t>
  </si>
  <si>
    <t>DigitalOcean Holdings, Inc.</t>
  </si>
  <si>
    <t>US25402D1028</t>
  </si>
  <si>
    <t>Euronet Worldwide, Inc.</t>
  </si>
  <si>
    <t>US2987361092</t>
  </si>
  <si>
    <t>GitLab Inc.</t>
  </si>
  <si>
    <t>US37637K1088</t>
  </si>
  <si>
    <t>Harley-Davidson, Inc.</t>
  </si>
  <si>
    <t>US4128221086</t>
  </si>
  <si>
    <t>KB Home</t>
  </si>
  <si>
    <t>US48666K1097</t>
  </si>
  <si>
    <t>Kyndryl Holdings, Inc.</t>
  </si>
  <si>
    <t>US50155Q1004</t>
  </si>
  <si>
    <t>Kingsoft Cloud Holdings Limited</t>
  </si>
  <si>
    <t>US49639K1016</t>
  </si>
  <si>
    <t>Netskope, Inc.</t>
  </si>
  <si>
    <t>US64119N6085</t>
  </si>
  <si>
    <t>Ondas Inc.</t>
  </si>
  <si>
    <t>US68236H2040</t>
  </si>
  <si>
    <t>US6837121036</t>
  </si>
  <si>
    <t>Opendoor Technologies Inc.</t>
  </si>
  <si>
    <t>RH</t>
  </si>
  <si>
    <t>US74967X1037</t>
  </si>
  <si>
    <t>Rigetti Computing, Inc.</t>
  </si>
  <si>
    <t>SentinelOne, Inc.</t>
  </si>
  <si>
    <t>US81730H1095</t>
  </si>
  <si>
    <t>Shake Shack Inc.</t>
  </si>
  <si>
    <t>US8190471016</t>
  </si>
  <si>
    <t>SM Energy Company</t>
  </si>
  <si>
    <t>US78454L1008</t>
  </si>
  <si>
    <t>SolarEdge Technologies, Inc.</t>
  </si>
  <si>
    <t>US83417M1045</t>
  </si>
  <si>
    <t>Sunrun Inc.</t>
  </si>
  <si>
    <t>US86771W1053</t>
  </si>
  <si>
    <t>TG Therapeutics, Inc.</t>
  </si>
  <si>
    <t>US88322Q1085</t>
  </si>
  <si>
    <t>The GEO Group, Inc.</t>
  </si>
  <si>
    <t>US36162J1060</t>
  </si>
  <si>
    <t>Under Armour, Inc.</t>
  </si>
  <si>
    <t>US9043111072</t>
  </si>
  <si>
    <t>Varonis Systems, Inc.</t>
  </si>
  <si>
    <t>US9222801022</t>
  </si>
  <si>
    <t>Versant Media Group, Inc.</t>
  </si>
  <si>
    <t>US9252831030</t>
  </si>
  <si>
    <t>Weibo Corporation</t>
  </si>
  <si>
    <t>US9485961018</t>
  </si>
  <si>
    <t>Zai Lab Limited</t>
  </si>
  <si>
    <t>US98887Q1040</t>
  </si>
  <si>
    <t>Harmoney BidCo AB (publ)</t>
  </si>
  <si>
    <t>HAB</t>
  </si>
  <si>
    <t>Appian Corporation</t>
  </si>
  <si>
    <t>US03782L1017</t>
  </si>
  <si>
    <t>Array Technologies, Inc.</t>
  </si>
  <si>
    <t>US04271T1007</t>
  </si>
  <si>
    <t>ASM International N.V.</t>
  </si>
  <si>
    <t>NL0000334118</t>
  </si>
  <si>
    <t>Carnival Corporation</t>
  </si>
  <si>
    <t>PA1436583006</t>
  </si>
  <si>
    <t>CoreCivic, Inc.</t>
  </si>
  <si>
    <t>US21871N1019</t>
  </si>
  <si>
    <t>Euronext N.V.</t>
  </si>
  <si>
    <t>NL0006294274</t>
  </si>
  <si>
    <t>Five9, Inc.</t>
  </si>
  <si>
    <t>US3383071012</t>
  </si>
  <si>
    <t>FMC Corporation</t>
  </si>
  <si>
    <t>US3024913036</t>
  </si>
  <si>
    <t>Heineken N.V.</t>
  </si>
  <si>
    <t>NL0000009165</t>
  </si>
  <si>
    <t>ING Groep N.V.</t>
  </si>
  <si>
    <t>NL0011821202</t>
  </si>
  <si>
    <t>JBS N.V.</t>
  </si>
  <si>
    <t>NL0015002J37</t>
  </si>
  <si>
    <t>Kohl's Corporation</t>
  </si>
  <si>
    <t>US5002551043</t>
  </si>
  <si>
    <t>Koninklijke Ahold Delhaize N.V.</t>
  </si>
  <si>
    <t>NL0011794037</t>
  </si>
  <si>
    <t>Koninklijke Philips N.V.</t>
  </si>
  <si>
    <t>NL0000009538</t>
  </si>
  <si>
    <t>LyondellBasell Industries N.V.</t>
  </si>
  <si>
    <t>NL0009434992</t>
  </si>
  <si>
    <t>Nebius Group N.V.</t>
  </si>
  <si>
    <t>NL0009805522</t>
  </si>
  <si>
    <t>Newmont Corporation</t>
  </si>
  <si>
    <t>US6516391066</t>
  </si>
  <si>
    <t>NextDecade Corporation</t>
  </si>
  <si>
    <t>US65342K1051</t>
  </si>
  <si>
    <t>NN Group N.V.</t>
  </si>
  <si>
    <t>NL0010773842</t>
  </si>
  <si>
    <t>NXP Semiconductors N.V.</t>
  </si>
  <si>
    <t>NL0009538784</t>
  </si>
  <si>
    <t>PagerDuty, Inc.</t>
  </si>
  <si>
    <t>US69553P1003</t>
  </si>
  <si>
    <t>Peloton Interactive, Inc.</t>
  </si>
  <si>
    <t>US70614W1009</t>
  </si>
  <si>
    <t>Philip Morris International Inc.</t>
  </si>
  <si>
    <t>US7181721090</t>
  </si>
  <si>
    <t>Prosus N.V.</t>
  </si>
  <si>
    <t>NL0013654783</t>
  </si>
  <si>
    <t>STAAR Surgical Company</t>
  </si>
  <si>
    <t>US8523123052</t>
  </si>
  <si>
    <t>STMicroelectronics N.V.</t>
  </si>
  <si>
    <t>Tandem Diabetes Care, Inc.</t>
  </si>
  <si>
    <t>US8753722037</t>
  </si>
  <si>
    <t>Trupanion, Inc.</t>
  </si>
  <si>
    <t>US8982021060</t>
  </si>
  <si>
    <t>Wolters Kluwer N.V.</t>
  </si>
  <si>
    <t>NL0000395903</t>
  </si>
  <si>
    <t>Air Liquide S.A.</t>
  </si>
  <si>
    <t>FR0000120073</t>
  </si>
  <si>
    <t>Akzo Nobel N.V.</t>
  </si>
  <si>
    <t>NL0013267909</t>
  </si>
  <si>
    <t>Ambarella, Inc.</t>
  </si>
  <si>
    <t>KYG037AX1015</t>
  </si>
  <si>
    <t>Amcor PLC</t>
  </si>
  <si>
    <t>JE00BV7DQ550</t>
  </si>
  <si>
    <t>Aon plc</t>
  </si>
  <si>
    <t>IE00BLP1HW54</t>
  </si>
  <si>
    <t>ArcelorMittal S.A.</t>
  </si>
  <si>
    <t>LU1598757687</t>
  </si>
  <si>
    <t>Aroundtown SA</t>
  </si>
  <si>
    <t>LU1673108939</t>
  </si>
  <si>
    <t>Birkenstock Holding plc</t>
  </si>
  <si>
    <t>JE00BS44BN30</t>
  </si>
  <si>
    <t>Check Point Software Technologies Ltd.</t>
  </si>
  <si>
    <t>IL0010824113</t>
  </si>
  <si>
    <t>Eaton Corporation plc</t>
  </si>
  <si>
    <t>IE00B8KQN827</t>
  </si>
  <si>
    <t>EssilorLuxottica SA</t>
  </si>
  <si>
    <t>FR0000121667</t>
  </si>
  <si>
    <t>GlobalFoundries Inc.</t>
  </si>
  <si>
    <t>KYG393871085</t>
  </si>
  <si>
    <t>Grand City Properties S.A.</t>
  </si>
  <si>
    <t>LU0775917882</t>
  </si>
  <si>
    <t>IMCD N.V.</t>
  </si>
  <si>
    <t>NL0010801007</t>
  </si>
  <si>
    <t>Jazz Pharmaceuticals plc</t>
  </si>
  <si>
    <t>IE00B4Q5ZN47</t>
  </si>
  <si>
    <t>Johnson Controls International plc</t>
  </si>
  <si>
    <t>IE00BY7QL619</t>
  </si>
  <si>
    <t>Koninklijke Vopak N.V.</t>
  </si>
  <si>
    <t>NL0009432491</t>
  </si>
  <si>
    <t>Linde plc</t>
  </si>
  <si>
    <t>IE000S9YS762</t>
  </si>
  <si>
    <t>Medtronic plc</t>
  </si>
  <si>
    <t>IE00BTN1Y115</t>
  </si>
  <si>
    <t>Monday.com Ltd.</t>
  </si>
  <si>
    <t>IL0011762130</t>
  </si>
  <si>
    <t>NU Holdings Ltd.</t>
  </si>
  <si>
    <t>KYG6683N1034</t>
  </si>
  <si>
    <t>QIAGEN N.V.</t>
  </si>
  <si>
    <t>NL0015002SN0</t>
  </si>
  <si>
    <t>Safran SA</t>
  </si>
  <si>
    <t>FR0000073272</t>
  </si>
  <si>
    <t>Scorpio Tankers Inc.</t>
  </si>
  <si>
    <t>MHY7542C1306</t>
  </si>
  <si>
    <t>Seagate Technology Holdings plc</t>
  </si>
  <si>
    <t>IE00BKVD2N49</t>
  </si>
  <si>
    <t>Tower Semiconductor Ltd.</t>
  </si>
  <si>
    <t>IL0010823792</t>
  </si>
  <si>
    <t>Unilever PLC</t>
  </si>
  <si>
    <t>GB00BVZK7T90</t>
  </si>
  <si>
    <t>Wix.com Ltd.</t>
  </si>
  <si>
    <t>IL0011301780</t>
  </si>
  <si>
    <t>Air France-KLM SA</t>
  </si>
  <si>
    <t>FR001400J770</t>
  </si>
  <si>
    <t>1&amp;1 AG</t>
  </si>
  <si>
    <t>DE0005545503</t>
  </si>
  <si>
    <t>Allianz SE</t>
  </si>
  <si>
    <t>DE0008404005</t>
  </si>
  <si>
    <t>Alstom SA</t>
  </si>
  <si>
    <t>FR0010220475</t>
  </si>
  <si>
    <t>Amundi S.A.</t>
  </si>
  <si>
    <t>FR0004125920</t>
  </si>
  <si>
    <t>Arkema S.A.</t>
  </si>
  <si>
    <t>FR0010313833</t>
  </si>
  <si>
    <t>Bouygues SA</t>
  </si>
  <si>
    <t>FR0000120503</t>
  </si>
  <si>
    <t>Capgemini SE</t>
  </si>
  <si>
    <t>FR0000125338</t>
  </si>
  <si>
    <t>Carrefour SA</t>
  </si>
  <si>
    <t>FR0000120172</t>
  </si>
  <si>
    <t>Credit Agricole S.A.</t>
  </si>
  <si>
    <t>FR0000045072</t>
  </si>
  <si>
    <t>Danone S.A.</t>
  </si>
  <si>
    <t>FR0000120644</t>
  </si>
  <si>
    <t>Dassault Systemes SE</t>
  </si>
  <si>
    <t>FR0014003TT8</t>
  </si>
  <si>
    <t>Dermapharm Holding SE</t>
  </si>
  <si>
    <t>DE000A2GS5D8</t>
  </si>
  <si>
    <t>Durr AG</t>
  </si>
  <si>
    <t>DE0005565204</t>
  </si>
  <si>
    <t>Engie SA</t>
  </si>
  <si>
    <t>FR0010208488</t>
  </si>
  <si>
    <t>Eramet S.A.</t>
  </si>
  <si>
    <t>FR0000131757</t>
  </si>
  <si>
    <t>FDJ UNITED</t>
  </si>
  <si>
    <t>FR0013451333</t>
  </si>
  <si>
    <t>Legrand SA</t>
  </si>
  <si>
    <t>FR0010307819</t>
  </si>
  <si>
    <t>Michelin</t>
  </si>
  <si>
    <t>FR001400AJ45</t>
  </si>
  <si>
    <t>Orange S.A.</t>
  </si>
  <si>
    <t>FR0000133308</t>
  </si>
  <si>
    <t>Publicis Groupe S.A.</t>
  </si>
  <si>
    <t>FR0000130577</t>
  </si>
  <si>
    <t>Scout24 SE</t>
  </si>
  <si>
    <t>DE000A12DM80</t>
  </si>
  <si>
    <t>Telefonica, S.A.</t>
  </si>
  <si>
    <t>ES0178430E18</t>
  </si>
  <si>
    <t>Thales S.A.</t>
  </si>
  <si>
    <t>FR0000121329</t>
  </si>
  <si>
    <t>Valeo SE</t>
  </si>
  <si>
    <t>FR0013176526</t>
  </si>
  <si>
    <t>Vallourec S.A.</t>
  </si>
  <si>
    <t>FR0013506730</t>
  </si>
  <si>
    <t>Veolia Environnement SA</t>
  </si>
  <si>
    <t>FR0000124141</t>
  </si>
  <si>
    <t>Vinci SA</t>
  </si>
  <si>
    <t>FR0000125486</t>
  </si>
  <si>
    <t>Vivendi SE</t>
  </si>
  <si>
    <t>FR0000127771</t>
  </si>
  <si>
    <t>AXA SA</t>
  </si>
  <si>
    <t>FR0000120628</t>
  </si>
  <si>
    <t>Compass Group PLC</t>
  </si>
  <si>
    <t>GB00BD6K4575</t>
  </si>
  <si>
    <t>Cidron Romanov Limited</t>
  </si>
  <si>
    <t>CROV</t>
  </si>
  <si>
    <t>BASF SE</t>
  </si>
  <si>
    <t>DE000BASF111</t>
  </si>
  <si>
    <t>Beiersdorf AG</t>
  </si>
  <si>
    <t>DE0005200000</t>
  </si>
  <si>
    <t>Continental AG</t>
  </si>
  <si>
    <t>DE0005439004</t>
  </si>
  <si>
    <t>Deutsche Post AG</t>
  </si>
  <si>
    <t>DE0005552004</t>
  </si>
  <si>
    <t>Deutsche Telekom AG</t>
  </si>
  <si>
    <t>DE0005557508</t>
  </si>
  <si>
    <t>E.ON SE</t>
  </si>
  <si>
    <t>DE000ENAG999</t>
  </si>
  <si>
    <t>Fresenius Medical Care AG</t>
  </si>
  <si>
    <t>DE0005785802</t>
  </si>
  <si>
    <t>Fresenius SE &amp; Co. KGaA</t>
  </si>
  <si>
    <t>DE0005785604</t>
  </si>
  <si>
    <t>GEA Group AG</t>
  </si>
  <si>
    <t>DE0006602006</t>
  </si>
  <si>
    <t>Grenke AG</t>
  </si>
  <si>
    <t>DE000A161N30</t>
  </si>
  <si>
    <t>Hannover Rueck SE</t>
  </si>
  <si>
    <t>DE0008402215</t>
  </si>
  <si>
    <t>Henkel AG &amp; Co. KGaA</t>
  </si>
  <si>
    <t>DE0006048432</t>
  </si>
  <si>
    <t>Heidelberg Materials AG</t>
  </si>
  <si>
    <t>DE0006047004</t>
  </si>
  <si>
    <t>Hensoldt AG</t>
  </si>
  <si>
    <t>DE000HAG0005</t>
  </si>
  <si>
    <t>HOCHTIEF AG</t>
  </si>
  <si>
    <t>DE0006070006</t>
  </si>
  <si>
    <t>Infineon Technologies AG</t>
  </si>
  <si>
    <t>DE0006231004</t>
  </si>
  <si>
    <t>KION Group AG</t>
  </si>
  <si>
    <t>DE000KGX8881</t>
  </si>
  <si>
    <t>Knorr-Bremse AG</t>
  </si>
  <si>
    <t>DE000KBX1006</t>
  </si>
  <si>
    <t>Krones AG</t>
  </si>
  <si>
    <t>DE0006335003</t>
  </si>
  <si>
    <t>Merck KGaA</t>
  </si>
  <si>
    <t>DE0006599905</t>
  </si>
  <si>
    <t>MTU Aero Engines AG</t>
  </si>
  <si>
    <t>DE000A0D9PT0</t>
  </si>
  <si>
    <t>Munich RE</t>
  </si>
  <si>
    <t>DE0008430026</t>
  </si>
  <si>
    <t>Ottobock SE &amp; Co. KGaA</t>
  </si>
  <si>
    <t>DE000BCK2223</t>
  </si>
  <si>
    <t>Sartorius AG</t>
  </si>
  <si>
    <t>DE0007165631</t>
  </si>
  <si>
    <t>Siemens Energy AG</t>
  </si>
  <si>
    <t>DE000ENER6Y0</t>
  </si>
  <si>
    <t>Siemens Healthineers AG</t>
  </si>
  <si>
    <t>DE000SHL1006</t>
  </si>
  <si>
    <t>Symrise AG</t>
  </si>
  <si>
    <t>DE000SYM9999</t>
  </si>
  <si>
    <t>Stroeer SE &amp; Co. KGaA</t>
  </si>
  <si>
    <t>DE0007493991</t>
  </si>
  <si>
    <t>United Internet AG</t>
  </si>
  <si>
    <t>DE0005089031</t>
  </si>
  <si>
    <t>Vonovia SE</t>
  </si>
  <si>
    <t>DE000A1ML7J1</t>
  </si>
  <si>
    <t>Aixtron SE</t>
  </si>
  <si>
    <t>DE000A0WMPJ6</t>
  </si>
  <si>
    <t>Aumovio SE</t>
  </si>
  <si>
    <t>DE000AUM0V10</t>
  </si>
  <si>
    <t>Aurubis AG</t>
  </si>
  <si>
    <t>DE0006766504</t>
  </si>
  <si>
    <t>Auto1 Group SE</t>
  </si>
  <si>
    <t>DE000A2LQ884</t>
  </si>
  <si>
    <t>Barrick Mining Corporation</t>
  </si>
  <si>
    <t>CA06849F1080</t>
  </si>
  <si>
    <t>Bechtle AG</t>
  </si>
  <si>
    <t>DE0005158703</t>
  </si>
  <si>
    <t>Bilfinger SE</t>
  </si>
  <si>
    <t>DE0005909006</t>
  </si>
  <si>
    <t>Borussia Dortmund GmbH &amp; Co. KGaA</t>
  </si>
  <si>
    <t>DE0005493092</t>
  </si>
  <si>
    <t>Brenntag SE</t>
  </si>
  <si>
    <t>DE000A1DAHH0</t>
  </si>
  <si>
    <t>Brookfield Corporation</t>
  </si>
  <si>
    <t>CA11271J1075</t>
  </si>
  <si>
    <t>Bunge Global SA</t>
  </si>
  <si>
    <t>CH1300646267</t>
  </si>
  <si>
    <t>Cameco Corporation</t>
  </si>
  <si>
    <t>CA13321L1085</t>
  </si>
  <si>
    <t>Carl Zeiss Meditec AG</t>
  </si>
  <si>
    <t>DE0005313704</t>
  </si>
  <si>
    <t>Celestica Inc.</t>
  </si>
  <si>
    <t>CA15101Q2071</t>
  </si>
  <si>
    <t>Everest Group, Ltd.</t>
  </si>
  <si>
    <t>BMG3223R1088</t>
  </si>
  <si>
    <t>Evonik Industries AG</t>
  </si>
  <si>
    <t>DE000EVNK013</t>
  </si>
  <si>
    <t>Evotec SE</t>
  </si>
  <si>
    <t>DE0005664809</t>
  </si>
  <si>
    <t>Flow Traders Ltd.</t>
  </si>
  <si>
    <t>BMG3602E1084</t>
  </si>
  <si>
    <t>Fraport AG</t>
  </si>
  <si>
    <t>DE0005773303</t>
  </si>
  <si>
    <t>Freenet AG</t>
  </si>
  <si>
    <t>DE000A0Z2ZZ5</t>
  </si>
  <si>
    <t>Fuchs SE</t>
  </si>
  <si>
    <t>DE000A3E5D64</t>
  </si>
  <si>
    <t>Galapagos NV</t>
  </si>
  <si>
    <t>BE0003818359</t>
  </si>
  <si>
    <t>IREN Limited</t>
  </si>
  <si>
    <t>Jenoptik AG</t>
  </si>
  <si>
    <t>DE000A2NB601</t>
  </si>
  <si>
    <t>Jungheinrich AG</t>
  </si>
  <si>
    <t>DE0006219934</t>
  </si>
  <si>
    <t>K+S AG</t>
  </si>
  <si>
    <t>DE000KSAG888</t>
  </si>
  <si>
    <t>LANXESS AG</t>
  </si>
  <si>
    <t>DE0005470405</t>
  </si>
  <si>
    <t>Nordex SE</t>
  </si>
  <si>
    <t>DE000A0D6554</t>
  </si>
  <si>
    <t>Norwegian Cruise Line Holdings Ltd.</t>
  </si>
  <si>
    <t>BMG667211046</t>
  </si>
  <si>
    <t>Nutrien Ltd.</t>
  </si>
  <si>
    <t>CA67077M1086</t>
  </si>
  <si>
    <t>On Holding AG</t>
  </si>
  <si>
    <t>CH1134540470</t>
  </si>
  <si>
    <t>RENK Group AG</t>
  </si>
  <si>
    <t>DE000RENK730</t>
  </si>
  <si>
    <t>Restaurant Brands International Inc.</t>
  </si>
  <si>
    <t>CA76131D1033</t>
  </si>
  <si>
    <t>Siltronic AG</t>
  </si>
  <si>
    <t>DE000WAF3001</t>
  </si>
  <si>
    <t>SLB N.V.</t>
  </si>
  <si>
    <t>AN8068571086</t>
  </si>
  <si>
    <t>SMA Solar Technology AG</t>
  </si>
  <si>
    <t>DE000A0DJ6J9</t>
  </si>
  <si>
    <t>Suedzucker AG</t>
  </si>
  <si>
    <t>DE0007297004</t>
  </si>
  <si>
    <t>TAG Immobilien AG</t>
  </si>
  <si>
    <t>DE0008303504</t>
  </si>
  <si>
    <t>TeamViewer SE</t>
  </si>
  <si>
    <t>DE000A2YN900</t>
  </si>
  <si>
    <t>Teck Resources Limited</t>
  </si>
  <si>
    <t>CA8787422044</t>
  </si>
  <si>
    <t>thyssenkrupp AG</t>
  </si>
  <si>
    <t>DE0007500001</t>
  </si>
  <si>
    <t>Wacker Chemie AG</t>
  </si>
  <si>
    <t>DE000WCH8881</t>
  </si>
  <si>
    <t>Geveko Holding AB (publ)</t>
  </si>
  <si>
    <t>GEV</t>
  </si>
  <si>
    <t xml:space="preserve">ESTR </t>
  </si>
  <si>
    <t>Sampo plc</t>
  </si>
  <si>
    <t>SAMP</t>
  </si>
  <si>
    <t>SPAK</t>
  </si>
  <si>
    <t>Flower Infrastructure Technologies MidCo AB (publ)</t>
  </si>
  <si>
    <t>FIT</t>
  </si>
  <si>
    <t>THULE</t>
  </si>
  <si>
    <t>WBGR</t>
  </si>
  <si>
    <t>SE0014453874</t>
  </si>
  <si>
    <t>Wästbygg Gruppen AB B</t>
  </si>
  <si>
    <t>TPA Holding I A/S</t>
  </si>
  <si>
    <t>TPA</t>
  </si>
  <si>
    <t>AL Sydbank A/S</t>
  </si>
  <si>
    <t>DK0010311471</t>
  </si>
  <si>
    <t>Demant A/S</t>
  </si>
  <si>
    <t>DK0060738599</t>
  </si>
  <si>
    <t>Royal Unibrew A/S</t>
  </si>
  <si>
    <t>DK0060634707</t>
  </si>
  <si>
    <t>Tryg A/S</t>
  </si>
  <si>
    <t>DK0060636678</t>
  </si>
  <si>
    <t>STO NMMO Tracker Certificates CCP</t>
  </si>
  <si>
    <t>General Oceans ASA</t>
  </si>
  <si>
    <t>NO0013713115</t>
  </si>
  <si>
    <t>Formuepleje, Kapitalf</t>
  </si>
  <si>
    <t>Nexus Newco B.V.</t>
  </si>
  <si>
    <t>NEXN</t>
  </si>
  <si>
    <t>Reima Group Holding Oy</t>
  </si>
  <si>
    <t>REIM</t>
  </si>
  <si>
    <t>SE0028354936</t>
  </si>
  <si>
    <t>0TO9 AB</t>
  </si>
  <si>
    <t>0TO9</t>
  </si>
  <si>
    <t>OMX Stockholm_PI</t>
  </si>
  <si>
    <t>SE0000744195</t>
  </si>
  <si>
    <t>Silex Microsystems AB</t>
  </si>
  <si>
    <t>SE0028000190</t>
  </si>
  <si>
    <t>Avalo Therapeutics, Inc.</t>
  </si>
  <si>
    <t>US05338F3064</t>
  </si>
  <si>
    <t>smava GmbH</t>
  </si>
  <si>
    <t>SMAV</t>
  </si>
  <si>
    <t>Nordheim Capital AB</t>
  </si>
  <si>
    <t>NORDCA</t>
  </si>
  <si>
    <t>Bellman Group AB (publ)</t>
  </si>
  <si>
    <t>X-FAB Silicon Foundries SE</t>
  </si>
  <si>
    <t>BE0974310428</t>
  </si>
  <si>
    <t>Avonova Bidco AB (publ)</t>
  </si>
  <si>
    <t>AVO</t>
  </si>
  <si>
    <t>Version-4_9_0_0</t>
  </si>
  <si>
    <t>EchoStar Corporation</t>
  </si>
  <si>
    <t>SE0011178458</t>
  </si>
  <si>
    <t>US2787681061</t>
  </si>
  <si>
    <t>US4385162056</t>
  </si>
  <si>
    <t>Lumo Kodit Oyj</t>
  </si>
  <si>
    <t>FI0009000459</t>
  </si>
  <si>
    <t>FI0009004824</t>
  </si>
  <si>
    <t>FI4000312251</t>
  </si>
  <si>
    <t>Octave Intelligence PLC</t>
  </si>
  <si>
    <t>Octave Intelligence Plc SDB</t>
  </si>
  <si>
    <t>Oklo Inc.</t>
  </si>
  <si>
    <t>Rocket Lab Corporation</t>
  </si>
  <si>
    <t>IE0003YHD8K8</t>
  </si>
  <si>
    <t>SE0028329433</t>
  </si>
  <si>
    <t>US02156V1098</t>
  </si>
  <si>
    <t xml:space="preserve">
Space Exploration Technologies Corporation</t>
  </si>
  <si>
    <t>US7731211089</t>
  </si>
  <si>
    <t>Space Exploration Technologies Corporation</t>
  </si>
  <si>
    <t>US84615Q1031</t>
  </si>
  <si>
    <t>HomeToGo SE</t>
  </si>
  <si>
    <t>HTG</t>
  </si>
  <si>
    <t>Primrock Power AB (publ)</t>
  </si>
  <si>
    <t>PRP</t>
  </si>
  <si>
    <t>Sparbanken i Blekinge AB (publ)</t>
  </si>
  <si>
    <t>Ingrid Capacity AB (publ)</t>
  </si>
  <si>
    <t>INGC</t>
  </si>
  <si>
    <t>Long Name (max 80 char)</t>
  </si>
  <si>
    <t>AL Sydbank</t>
  </si>
  <si>
    <t>Ellos Holding AB</t>
  </si>
  <si>
    <t>SE0028799429</t>
  </si>
  <si>
    <t>EyePoint, Inc.</t>
  </si>
  <si>
    <t>US30233G2093</t>
  </si>
  <si>
    <t>Alltub Group SAS</t>
  </si>
  <si>
    <t>ALT</t>
  </si>
  <si>
    <t>US30233Q1085</t>
  </si>
  <si>
    <t>PREC</t>
  </si>
  <si>
    <t>Morrow Bank AB</t>
  </si>
  <si>
    <t>MORB</t>
  </si>
  <si>
    <t>Orien Trade OÜ</t>
  </si>
  <si>
    <t>ORIT</t>
  </si>
  <si>
    <t>GB00BH4HKS39</t>
  </si>
  <si>
    <t>Vodafone Group Plc</t>
  </si>
  <si>
    <t>Storsala AB (publ)</t>
  </si>
  <si>
    <t>STORA</t>
  </si>
  <si>
    <t>549300RC1YDJPITF8X06</t>
  </si>
  <si>
    <t>WIHL 129</t>
  </si>
  <si>
    <t>SE0013107687</t>
  </si>
  <si>
    <t>DTFNCR</t>
  </si>
  <si>
    <t>WIHLBORG/3.753 MTN 20280911</t>
  </si>
  <si>
    <t>WIHL_129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</si>
</sst>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1083B]yyyy\-mm\-dd;@"/>
    <numFmt numFmtId="165" formatCode="0.000;[Red]0.000"/>
    <numFmt numFmtId="166" formatCode="0.000"/>
    <numFmt numFmtId="167" formatCode="[$-409]mmmm\ d\,\ yyyy;@"/>
    <numFmt numFmtId="168" formatCode="[$-F800]dddd\,\ mmmm\ dd\,\ yyyy"/>
    <numFmt numFmtId="169" formatCode="yyyy\-mm\-dd;@"/>
    <numFmt numFmtId="170" formatCode="0.00;[Red]0.00"/>
    <numFmt numFmtId="171" formatCode="0.00000"/>
  </numFmts>
  <fonts count="74">
    <font>
      <sz val="11"/>
      <color theme="1"/>
      <name val="Calibri"/>
      <family val="2"/>
      <scheme val="minor"/>
    </font>
    <font>
      <sz val="10"/>
      <name val="Arial"/>
      <family val="2"/>
    </font>
    <font>
      <b/>
      <sz val="10"/>
      <name val="Arial"/>
      <family val="2"/>
    </font>
    <font>
      <sz val="10"/>
      <name val="Arial"/>
      <family val="2"/>
    </font>
    <font>
      <sz val="10"/>
      <color indexed="9"/>
      <name val="Arial"/>
      <family val="2"/>
    </font>
    <font>
      <b/>
      <sz val="10"/>
      <color indexed="8"/>
      <name val="Arial"/>
      <family val="2"/>
    </font>
    <font>
      <b/>
      <i/>
      <sz val="10"/>
      <name val="Arial"/>
      <family val="2"/>
    </font>
    <font>
      <sz val="8"/>
      <color indexed="81"/>
      <name val="Tahoma"/>
      <family val="2"/>
    </font>
    <font>
      <b/>
      <sz val="8"/>
      <color indexed="81"/>
      <name val="Tahoma"/>
      <family val="2"/>
    </font>
    <font>
      <b/>
      <sz val="11"/>
      <color indexed="8"/>
      <name val="Calibri"/>
      <family val="2"/>
    </font>
    <font>
      <sz val="9"/>
      <color indexed="81"/>
      <name val="Tahoma"/>
      <family val="2"/>
    </font>
    <font>
      <b/>
      <sz val="9"/>
      <color indexed="81"/>
      <name val="Tahoma"/>
      <family val="2"/>
    </font>
    <font>
      <i/>
      <sz val="10"/>
      <name val="Arial"/>
      <family val="2"/>
    </font>
    <font>
      <i/>
      <sz val="8"/>
      <color indexed="81"/>
      <name val="Tahoma"/>
      <family val="2"/>
    </font>
    <font>
      <b/>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Calibri"/>
      <family val="2"/>
      <scheme val="minor"/>
    </font>
    <font>
      <b/>
      <sz val="10"/>
      <name val="Calibri"/>
      <family val="2"/>
      <scheme val="minor"/>
    </font>
    <font>
      <b/>
      <sz val="11"/>
      <color rgb="FFFF0000"/>
      <name val="Calibri"/>
      <family val="2"/>
      <scheme val="minor"/>
    </font>
    <font>
      <sz val="10"/>
      <color theme="1"/>
      <name val="Arial"/>
      <family val="2"/>
    </font>
    <font>
      <b/>
      <sz val="11"/>
      <name val="Calibri"/>
      <family val="2"/>
      <scheme val="minor"/>
    </font>
    <font>
      <sz val="11"/>
      <name val="Calibri"/>
      <family val="2"/>
      <scheme val="minor"/>
    </font>
    <font>
      <b/>
      <i/>
      <sz val="10"/>
      <color rgb="FFFF0000"/>
      <name val="Arial"/>
      <family val="2"/>
    </font>
    <font>
      <b/>
      <sz val="10"/>
      <color theme="1"/>
      <name val="Arial"/>
      <family val="2"/>
    </font>
    <font>
      <sz val="11"/>
      <color theme="1"/>
      <name val="Times New Roman"/>
      <family val="1"/>
    </font>
    <font>
      <b/>
      <sz val="10"/>
      <color rgb="FFFF0000"/>
      <name val="Arial"/>
      <family val="2"/>
    </font>
    <font>
      <sz val="10"/>
      <color rgb="FF000000"/>
      <name val="Segoe UI"/>
      <family val="2"/>
    </font>
    <font>
      <sz val="10"/>
      <color theme="1"/>
      <name val="SEB Basic"/>
      <family val="2"/>
    </font>
    <font>
      <sz val="10"/>
      <color rgb="FF9C0006"/>
      <name val="SEB Basic"/>
      <family val="2"/>
    </font>
    <font>
      <sz val="10"/>
      <color rgb="FF006100"/>
      <name val="SEB Basic"/>
      <family val="2"/>
    </font>
    <font>
      <u/>
      <sz val="10"/>
      <color theme="10"/>
      <name val="SEB Basic"/>
      <family val="2"/>
    </font>
    <font>
      <sz val="10"/>
      <color rgb="FF9C6500"/>
      <name val="SEB Basic"/>
      <family val="2"/>
    </font>
    <font>
      <sz val="10"/>
      <color theme="1"/>
      <name val="Calibri"/>
      <family val="2"/>
      <scheme val="minor"/>
    </font>
    <font>
      <sz val="11"/>
      <color rgb="FF1F497D"/>
      <name val="Calibri"/>
      <family val="2"/>
      <scheme val="minor"/>
    </font>
    <font>
      <sz val="11"/>
      <color rgb="FF000000"/>
      <name val="Calibri"/>
      <family val="2"/>
      <scheme val="minor"/>
    </font>
    <font>
      <sz val="11"/>
      <color rgb="FF191919"/>
      <name val="Calibri"/>
      <family val="2"/>
      <scheme val="minor"/>
    </font>
    <font>
      <sz val="11"/>
      <color rgb="FF000000"/>
      <name val="Calibri"/>
      <family val="2"/>
    </font>
    <font>
      <sz val="11"/>
      <color rgb="FF000000"/>
      <name val="Arial"/>
      <family val="2"/>
    </font>
    <font>
      <sz val="8"/>
      <color rgb="FF222222"/>
      <name val="Arial"/>
      <family val="2"/>
    </font>
    <font>
      <sz val="10"/>
      <color rgb="FFFF0000"/>
      <name val="Arial"/>
      <family val="2"/>
    </font>
    <font>
      <u/>
      <sz val="11"/>
      <color rgb="FFFF0000"/>
      <name val="Calibri"/>
      <family val="2"/>
    </font>
    <font>
      <sz val="10"/>
      <color rgb="FF000000"/>
      <name val="Arial"/>
      <family val="2"/>
    </font>
    <font>
      <sz val="10"/>
      <color rgb="FF000000"/>
      <name val="Arial"/>
      <family val="2"/>
    </font>
    <font>
      <sz val="10"/>
      <color theme="0"/>
      <name val="Arial"/>
      <family val="2"/>
    </font>
    <font>
      <sz val="11"/>
      <color rgb="FF000000"/>
      <name val="Verdana"/>
      <family val="2"/>
    </font>
    <font>
      <b/>
      <sz val="11"/>
      <color rgb="FF000000"/>
      <name val="Calibri"/>
      <family val="2"/>
    </font>
    <font>
      <sz val="11"/>
      <color rgb="FF333333"/>
      <name val="Arial"/>
      <family val="2"/>
    </font>
    <font>
      <sz val="9"/>
      <color rgb="FF333333"/>
      <name val="Segoe UI"/>
      <family val="2"/>
    </font>
    <font>
      <sz val="11"/>
      <name val="Calibri"/>
      <family val="2"/>
    </font>
    <font>
      <sz val="11"/>
      <color rgb="FF333333"/>
      <name val="Calibri"/>
      <family val="2"/>
      <scheme val="minor"/>
    </font>
    <font>
      <b/>
      <sz val="11"/>
      <name val="Arial"/>
      <family val="2"/>
    </font>
    <font>
      <b/>
      <sz val="10"/>
      <color rgb="FF009644"/>
      <name val="Arial"/>
      <family val="2"/>
    </font>
    <font>
      <sz val="11"/>
      <color theme="1"/>
      <name val="Aptos"/>
      <family val="2"/>
    </font>
    <font>
      <sz val="10"/>
      <color rgb="FF000000"/>
      <name val="System-ui"/>
    </font>
    <font>
      <sz val="11"/>
      <color rgb="FF171717"/>
      <name val="Calibri"/>
      <family val="2"/>
      <scheme val="minor"/>
    </font>
    <font>
      <sz val="11"/>
      <color rgb="FF000000"/>
      <name val="Aptos Narrow"/>
      <family val="2"/>
    </font>
    <font>
      <sz val="12"/>
      <color theme="1"/>
      <name val="Aptos"/>
      <family val="2"/>
    </font>
  </fonts>
  <fills count="59">
    <fill>
      <patternFill patternType="none"/>
    </fill>
    <fill>
      <patternFill patternType="gray125"/>
    </fill>
    <fill>
      <patternFill patternType="solid">
        <fgColor indexed="9"/>
        <bgColor indexed="64"/>
      </patternFill>
    </fill>
    <fill>
      <patternFill patternType="solid">
        <fgColor indexed="49"/>
        <bgColor indexed="64"/>
      </patternFill>
    </fill>
    <fill>
      <patternFill patternType="solid">
        <fgColor indexed="11"/>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00FFFF"/>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59996337778862885"/>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33CCCC"/>
        <bgColor indexed="64"/>
      </patternFill>
    </fill>
    <fill>
      <patternFill patternType="solid">
        <fgColor theme="0" tint="-0.34998626667073579"/>
        <bgColor indexed="64"/>
      </patternFill>
    </fill>
    <fill>
      <patternFill patternType="solid">
        <fgColor rgb="FF92D050"/>
        <bgColor indexed="64"/>
      </patternFill>
    </fill>
    <fill>
      <patternFill patternType="solid">
        <fgColor indexed="62"/>
        <bgColor indexed="64"/>
      </patternFill>
    </fill>
    <fill>
      <patternFill patternType="solid">
        <fgColor rgb="FFFF0000"/>
        <bgColor indexed="64"/>
      </patternFill>
    </fill>
    <fill>
      <patternFill patternType="solid">
        <fgColor rgb="FF00B050"/>
        <bgColor indexed="64"/>
      </patternFill>
    </fill>
    <fill>
      <patternFill patternType="solid">
        <fgColor rgb="FF66FF66"/>
        <bgColor indexed="64"/>
      </patternFill>
    </fill>
    <fill>
      <patternFill patternType="solid">
        <fgColor rgb="FF00B0F0"/>
        <bgColor indexed="64"/>
      </patternFill>
    </fill>
    <fill>
      <patternFill patternType="solid">
        <fgColor rgb="FFFFFFFF"/>
        <bgColor indexed="64"/>
      </patternFill>
    </fill>
    <fill>
      <patternFill patternType="solid">
        <fgColor rgb="FFF2F2F2"/>
        <bgColor indexed="64"/>
      </patternFill>
    </fill>
    <fill>
      <patternFill patternType="solid">
        <fgColor rgb="FFC4D79B"/>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top/>
      <bottom/>
      <diagonal/>
    </border>
    <border>
      <left/>
      <right/>
      <top/>
      <bottom style="medium">
        <color rgb="FFFFFFFF"/>
      </bottom>
      <diagonal/>
    </border>
    <border>
      <left/>
      <right/>
      <top/>
      <bottom style="medium">
        <color rgb="FFF2F2F2"/>
      </bottom>
      <diagonal/>
    </border>
    <border>
      <left style="thin">
        <color rgb="FF58595B"/>
      </left>
      <right/>
      <top style="thin">
        <color rgb="FF58595B"/>
      </top>
      <bottom/>
      <diagonal/>
    </border>
  </borders>
  <cellStyleXfs count="115">
    <xf numFmtId="0" fontId="0" fillId="0" borderId="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7" fillId="29" borderId="0" applyNumberFormat="0" applyBorder="0" applyAlignment="0" applyProtection="0"/>
    <xf numFmtId="0" fontId="18" fillId="30" borderId="25" applyNumberFormat="0" applyAlignment="0" applyProtection="0"/>
    <xf numFmtId="0" fontId="19" fillId="31" borderId="26" applyNumberFormat="0" applyAlignment="0" applyProtection="0"/>
    <xf numFmtId="0" fontId="20" fillId="0" borderId="0" applyNumberFormat="0" applyFill="0" applyBorder="0" applyAlignment="0" applyProtection="0"/>
    <xf numFmtId="0" fontId="21" fillId="32" borderId="0" applyNumberFormat="0" applyBorder="0" applyAlignment="0" applyProtection="0"/>
    <xf numFmtId="0" fontId="22" fillId="0" borderId="27" applyNumberFormat="0" applyFill="0" applyAlignment="0" applyProtection="0"/>
    <xf numFmtId="0" fontId="23" fillId="0" borderId="28" applyNumberFormat="0" applyFill="0" applyAlignment="0" applyProtection="0"/>
    <xf numFmtId="0" fontId="24" fillId="0" borderId="29" applyNumberFormat="0" applyFill="0" applyAlignment="0" applyProtection="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26" fillId="33" borderId="25" applyNumberFormat="0" applyAlignment="0" applyProtection="0"/>
    <xf numFmtId="0" fontId="27" fillId="0" borderId="30" applyNumberFormat="0" applyFill="0" applyAlignment="0" applyProtection="0"/>
    <xf numFmtId="0" fontId="28" fillId="34" borderId="0" applyNumberFormat="0" applyBorder="0" applyAlignment="0" applyProtection="0"/>
    <xf numFmtId="0" fontId="1" fillId="0" borderId="0"/>
    <xf numFmtId="0" fontId="1" fillId="0" borderId="0">
      <alignment horizontal="left" wrapText="1"/>
    </xf>
    <xf numFmtId="0" fontId="1" fillId="0" borderId="0">
      <alignment horizontal="left" wrapText="1"/>
    </xf>
    <xf numFmtId="0" fontId="1" fillId="0" borderId="0"/>
    <xf numFmtId="0" fontId="1" fillId="0" borderId="0">
      <alignment horizontal="left" wrapText="1"/>
    </xf>
    <xf numFmtId="0" fontId="1" fillId="0" borderId="0">
      <alignment horizontal="left" wrapText="1"/>
    </xf>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5" fillId="35" borderId="31" applyNumberFormat="0" applyFont="0" applyAlignment="0" applyProtection="0"/>
    <xf numFmtId="0" fontId="29" fillId="30" borderId="32" applyNumberFormat="0" applyAlignment="0" applyProtection="0"/>
    <xf numFmtId="0" fontId="30" fillId="0" borderId="0" applyNumberFormat="0" applyFill="0" applyBorder="0" applyAlignment="0" applyProtection="0"/>
    <xf numFmtId="0" fontId="31" fillId="0" borderId="33" applyNumberFormat="0" applyFill="0" applyAlignment="0" applyProtection="0"/>
    <xf numFmtId="0" fontId="32" fillId="0" borderId="0" applyNumberFormat="0" applyFill="0" applyBorder="0" applyAlignment="0" applyProtection="0"/>
    <xf numFmtId="0" fontId="44" fillId="0" borderId="0"/>
    <xf numFmtId="0" fontId="1" fillId="0" borderId="0">
      <alignment vertical="center"/>
    </xf>
    <xf numFmtId="0" fontId="1" fillId="0" borderId="0">
      <alignment vertical="center"/>
    </xf>
    <xf numFmtId="0" fontId="15" fillId="5" borderId="0" applyNumberFormat="0" applyBorder="0" applyAlignment="0" applyProtection="0"/>
    <xf numFmtId="0" fontId="15" fillId="6" borderId="0" applyNumberFormat="0" applyBorder="0" applyAlignment="0" applyProtection="0"/>
    <xf numFmtId="0" fontId="44"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44"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44"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45" fillId="29" borderId="0" applyNumberFormat="0" applyBorder="0" applyAlignment="0" applyProtection="0"/>
    <xf numFmtId="0" fontId="17" fillId="29" borderId="0" applyNumberFormat="0" applyBorder="0" applyAlignment="0" applyProtection="0"/>
    <xf numFmtId="0" fontId="18" fillId="30" borderId="25" applyNumberFormat="0" applyAlignment="0" applyProtection="0"/>
    <xf numFmtId="0" fontId="19" fillId="31" borderId="26" applyNumberFormat="0" applyAlignment="0" applyProtection="0"/>
    <xf numFmtId="0" fontId="20" fillId="0" borderId="0" applyNumberFormat="0" applyFill="0" applyBorder="0" applyAlignment="0" applyProtection="0"/>
    <xf numFmtId="0" fontId="46" fillId="32" borderId="0" applyNumberFormat="0" applyBorder="0" applyAlignment="0" applyProtection="0"/>
    <xf numFmtId="0" fontId="21" fillId="32" borderId="0" applyNumberFormat="0" applyBorder="0" applyAlignment="0" applyProtection="0"/>
    <xf numFmtId="0" fontId="22" fillId="0" borderId="27" applyNumberFormat="0" applyFill="0" applyAlignment="0" applyProtection="0"/>
    <xf numFmtId="0" fontId="23" fillId="0" borderId="28" applyNumberFormat="0" applyFill="0" applyAlignment="0" applyProtection="0"/>
    <xf numFmtId="0" fontId="24" fillId="0" borderId="29" applyNumberFormat="0" applyFill="0" applyAlignment="0" applyProtection="0"/>
    <xf numFmtId="0" fontId="24" fillId="0" borderId="0" applyNumberFormat="0" applyFill="0" applyBorder="0" applyAlignment="0" applyProtection="0"/>
    <xf numFmtId="0" fontId="47" fillId="0" borderId="0" applyNumberFormat="0" applyFill="0" applyBorder="0" applyAlignment="0" applyProtection="0"/>
    <xf numFmtId="0" fontId="25" fillId="0" borderId="0" applyNumberFormat="0" applyFill="0" applyBorder="0" applyAlignment="0" applyProtection="0">
      <alignment vertical="top"/>
      <protection locked="0"/>
    </xf>
    <xf numFmtId="0" fontId="26" fillId="33" borderId="25" applyNumberFormat="0" applyAlignment="0" applyProtection="0"/>
    <xf numFmtId="0" fontId="27" fillId="0" borderId="30" applyNumberFormat="0" applyFill="0" applyAlignment="0" applyProtection="0"/>
    <xf numFmtId="0" fontId="48" fillId="34" borderId="0" applyNumberFormat="0" applyBorder="0" applyAlignment="0" applyProtection="0"/>
    <xf numFmtId="0" fontId="28" fillId="34" borderId="0" applyNumberFormat="0" applyBorder="0" applyAlignment="0" applyProtection="0"/>
    <xf numFmtId="0" fontId="15" fillId="0" borderId="0"/>
    <xf numFmtId="0" fontId="49" fillId="0" borderId="0"/>
    <xf numFmtId="0" fontId="15" fillId="35" borderId="31" applyNumberFormat="0" applyFont="0" applyAlignment="0" applyProtection="0"/>
    <xf numFmtId="0" fontId="29" fillId="30" borderId="32" applyNumberFormat="0" applyAlignment="0" applyProtection="0"/>
    <xf numFmtId="9" fontId="4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1" fillId="0" borderId="33" applyNumberFormat="0" applyFill="0" applyAlignment="0" applyProtection="0"/>
    <xf numFmtId="0" fontId="32" fillId="0" borderId="0" applyNumberFormat="0" applyFill="0" applyBorder="0" applyAlignment="0" applyProtection="0"/>
    <xf numFmtId="0" fontId="58" fillId="0" borderId="0"/>
    <xf numFmtId="0" fontId="59" fillId="0" borderId="0"/>
    <xf numFmtId="0" fontId="58" fillId="0" borderId="0"/>
  </cellStyleXfs>
  <cellXfs count="319">
    <xf numFmtId="0" fontId="0" fillId="0" borderId="0" xfId="0"/>
    <xf numFmtId="0" fontId="1" fillId="0" borderId="1" xfId="38" applyBorder="1"/>
    <xf numFmtId="0" fontId="1" fillId="0" borderId="1" xfId="38" applyBorder="1" applyAlignment="1" applyProtection="1">
      <alignment horizontal="left"/>
      <protection locked="0"/>
    </xf>
    <xf numFmtId="164" fontId="1" fillId="2" borderId="1" xfId="38" applyNumberFormat="1" applyFill="1" applyBorder="1"/>
    <xf numFmtId="164" fontId="1" fillId="0" borderId="1" xfId="38" applyNumberFormat="1" applyBorder="1"/>
    <xf numFmtId="0" fontId="2" fillId="3" borderId="1" xfId="38" applyFont="1" applyFill="1" applyBorder="1" applyAlignment="1">
      <alignment wrapText="1"/>
    </xf>
    <xf numFmtId="0" fontId="6" fillId="0" borderId="0" xfId="38" applyFont="1"/>
    <xf numFmtId="0" fontId="1" fillId="0" borderId="1" xfId="38" applyBorder="1" applyProtection="1">
      <protection locked="0"/>
    </xf>
    <xf numFmtId="0" fontId="31" fillId="0" borderId="0" xfId="0" applyFont="1"/>
    <xf numFmtId="0" fontId="33" fillId="0" borderId="0" xfId="0" applyFont="1" applyAlignment="1">
      <alignment horizontal="left"/>
    </xf>
    <xf numFmtId="0" fontId="31" fillId="36" borderId="2" xfId="0" applyFont="1" applyFill="1" applyBorder="1"/>
    <xf numFmtId="0" fontId="0" fillId="36" borderId="3" xfId="0" applyFill="1" applyBorder="1"/>
    <xf numFmtId="0" fontId="0" fillId="36" borderId="4" xfId="0" applyFill="1" applyBorder="1"/>
    <xf numFmtId="0" fontId="0" fillId="36" borderId="5" xfId="0" applyFill="1" applyBorder="1"/>
    <xf numFmtId="0" fontId="0" fillId="36" borderId="6" xfId="0" applyFill="1" applyBorder="1"/>
    <xf numFmtId="0" fontId="0" fillId="36" borderId="7" xfId="0" applyFill="1" applyBorder="1"/>
    <xf numFmtId="0" fontId="0" fillId="0" borderId="1" xfId="0" applyBorder="1" applyAlignment="1">
      <alignment horizontal="left"/>
    </xf>
    <xf numFmtId="0" fontId="0" fillId="37" borderId="1" xfId="0" applyFill="1" applyBorder="1" applyAlignment="1">
      <alignment horizontal="center"/>
    </xf>
    <xf numFmtId="0" fontId="0" fillId="37" borderId="1" xfId="0" applyFill="1" applyBorder="1" applyAlignment="1">
      <alignment horizontal="left"/>
    </xf>
    <xf numFmtId="0" fontId="0" fillId="0" borderId="1" xfId="0" applyBorder="1" applyAlignment="1">
      <alignment horizontal="center"/>
    </xf>
    <xf numFmtId="3" fontId="0" fillId="0" borderId="1" xfId="0" applyNumberFormat="1" applyBorder="1" applyAlignment="1">
      <alignment horizontal="right"/>
    </xf>
    <xf numFmtId="166" fontId="0" fillId="0" borderId="1" xfId="0" applyNumberFormat="1" applyBorder="1"/>
    <xf numFmtId="14" fontId="0" fillId="37" borderId="1" xfId="0" applyNumberFormat="1" applyFill="1" applyBorder="1" applyAlignment="1">
      <alignment horizontal="center"/>
    </xf>
    <xf numFmtId="3" fontId="0" fillId="0" borderId="1" xfId="0" applyNumberFormat="1" applyBorder="1"/>
    <xf numFmtId="14" fontId="0" fillId="0" borderId="1" xfId="0" applyNumberFormat="1" applyBorder="1" applyAlignment="1">
      <alignment horizontal="center"/>
    </xf>
    <xf numFmtId="0" fontId="0" fillId="38" borderId="1" xfId="0" applyFill="1" applyBorder="1" applyAlignment="1">
      <alignment horizontal="center"/>
    </xf>
    <xf numFmtId="0" fontId="34" fillId="39" borderId="8" xfId="0" applyFont="1" applyFill="1" applyBorder="1" applyAlignment="1">
      <alignment horizontal="center" wrapText="1"/>
    </xf>
    <xf numFmtId="0" fontId="34" fillId="38" borderId="8" xfId="0" applyFont="1" applyFill="1" applyBorder="1" applyAlignment="1">
      <alignment horizontal="center" wrapText="1"/>
    </xf>
    <xf numFmtId="0" fontId="34" fillId="39" borderId="9" xfId="0" applyFont="1" applyFill="1" applyBorder="1" applyAlignment="1">
      <alignment horizontal="center"/>
    </xf>
    <xf numFmtId="0" fontId="34" fillId="0" borderId="9" xfId="0" applyFont="1" applyBorder="1" applyAlignment="1">
      <alignment horizontal="center"/>
    </xf>
    <xf numFmtId="0" fontId="34" fillId="38" borderId="9" xfId="0" applyFont="1" applyFill="1" applyBorder="1" applyAlignment="1">
      <alignment horizontal="center"/>
    </xf>
    <xf numFmtId="0" fontId="0" fillId="37" borderId="1" xfId="0" applyFill="1" applyBorder="1"/>
    <xf numFmtId="0" fontId="31" fillId="0" borderId="0" xfId="0" applyFont="1" applyAlignment="1">
      <alignment horizontal="left"/>
    </xf>
    <xf numFmtId="0" fontId="31" fillId="0" borderId="1" xfId="0" applyFont="1" applyBorder="1" applyAlignment="1">
      <alignment horizontal="left" vertical="top"/>
    </xf>
    <xf numFmtId="0" fontId="0" fillId="0" borderId="1" xfId="0" applyBorder="1" applyAlignment="1">
      <alignment vertical="top" wrapText="1"/>
    </xf>
    <xf numFmtId="0" fontId="0" fillId="0" borderId="0" xfId="0" applyAlignment="1">
      <alignment vertical="top" wrapText="1"/>
    </xf>
    <xf numFmtId="0" fontId="0" fillId="0" borderId="1" xfId="0" applyBorder="1" applyAlignment="1">
      <alignment vertical="top"/>
    </xf>
    <xf numFmtId="0" fontId="0" fillId="0" borderId="1" xfId="0" applyBorder="1" applyAlignment="1">
      <alignment horizontal="left" vertical="top"/>
    </xf>
    <xf numFmtId="0" fontId="0" fillId="0" borderId="0" xfId="0" applyAlignment="1">
      <alignment vertical="top"/>
    </xf>
    <xf numFmtId="0" fontId="0" fillId="40" borderId="0" xfId="0" applyFill="1"/>
    <xf numFmtId="0" fontId="35" fillId="41" borderId="1" xfId="0" applyFont="1" applyFill="1" applyBorder="1" applyAlignment="1">
      <alignment vertical="top"/>
    </xf>
    <xf numFmtId="0" fontId="0" fillId="41" borderId="1" xfId="0" applyFill="1" applyBorder="1" applyAlignment="1">
      <alignment vertical="top"/>
    </xf>
    <xf numFmtId="0" fontId="0" fillId="41" borderId="1" xfId="0" applyFill="1" applyBorder="1" applyAlignment="1">
      <alignment vertical="top" wrapText="1"/>
    </xf>
    <xf numFmtId="167" fontId="1" fillId="2" borderId="1" xfId="38" applyNumberFormat="1" applyFill="1" applyBorder="1"/>
    <xf numFmtId="0" fontId="2" fillId="4" borderId="1" xfId="38" applyFont="1" applyFill="1" applyBorder="1" applyAlignment="1">
      <alignment wrapText="1"/>
    </xf>
    <xf numFmtId="0" fontId="2" fillId="4" borderId="8" xfId="38" applyFont="1" applyFill="1" applyBorder="1" applyAlignment="1">
      <alignment wrapText="1"/>
    </xf>
    <xf numFmtId="3" fontId="2" fillId="4" borderId="1" xfId="38" applyNumberFormat="1" applyFont="1" applyFill="1" applyBorder="1" applyAlignment="1">
      <alignment wrapText="1"/>
    </xf>
    <xf numFmtId="0" fontId="36" fillId="0" borderId="0" xfId="0" applyFont="1"/>
    <xf numFmtId="3" fontId="36" fillId="0" borderId="0" xfId="0" applyNumberFormat="1" applyFont="1"/>
    <xf numFmtId="0" fontId="12" fillId="0" borderId="0" xfId="0" applyFont="1"/>
    <xf numFmtId="3" fontId="2" fillId="4" borderId="8" xfId="38" applyNumberFormat="1" applyFont="1" applyFill="1" applyBorder="1" applyAlignment="1">
      <alignment wrapText="1"/>
    </xf>
    <xf numFmtId="3" fontId="2" fillId="4" borderId="2" xfId="38" applyNumberFormat="1" applyFont="1" applyFill="1" applyBorder="1" applyAlignment="1">
      <alignment wrapText="1"/>
    </xf>
    <xf numFmtId="3" fontId="2" fillId="41" borderId="2" xfId="38" applyNumberFormat="1" applyFont="1" applyFill="1" applyBorder="1" applyAlignment="1">
      <alignment wrapText="1"/>
    </xf>
    <xf numFmtId="0" fontId="2" fillId="42" borderId="10" xfId="38" applyFont="1" applyFill="1" applyBorder="1" applyAlignment="1">
      <alignment wrapText="1"/>
    </xf>
    <xf numFmtId="0" fontId="2" fillId="42" borderId="11" xfId="38" applyFont="1" applyFill="1" applyBorder="1" applyAlignment="1">
      <alignment wrapText="1"/>
    </xf>
    <xf numFmtId="0" fontId="36" fillId="0" borderId="1" xfId="0" applyFont="1" applyBorder="1"/>
    <xf numFmtId="3" fontId="36" fillId="0" borderId="1" xfId="0" applyNumberFormat="1" applyFont="1" applyBorder="1"/>
    <xf numFmtId="165" fontId="36" fillId="0" borderId="1" xfId="0" applyNumberFormat="1" applyFont="1" applyBorder="1"/>
    <xf numFmtId="164" fontId="36" fillId="0" borderId="1" xfId="0" applyNumberFormat="1" applyFont="1" applyBorder="1"/>
    <xf numFmtId="2" fontId="36" fillId="0" borderId="11" xfId="0" applyNumberFormat="1" applyFont="1" applyBorder="1"/>
    <xf numFmtId="164" fontId="36" fillId="41" borderId="12" xfId="0" applyNumberFormat="1" applyFont="1" applyFill="1" applyBorder="1"/>
    <xf numFmtId="0" fontId="1" fillId="0" borderId="0" xfId="38"/>
    <xf numFmtId="3" fontId="1" fillId="0" borderId="0" xfId="38" applyNumberFormat="1"/>
    <xf numFmtId="0" fontId="36" fillId="0" borderId="13" xfId="0" applyFont="1" applyBorder="1"/>
    <xf numFmtId="0" fontId="2" fillId="40" borderId="1" xfId="38" applyFont="1" applyFill="1" applyBorder="1" applyAlignment="1">
      <alignment wrapText="1"/>
    </xf>
    <xf numFmtId="0" fontId="2" fillId="40" borderId="8" xfId="38" applyFont="1" applyFill="1" applyBorder="1" applyAlignment="1">
      <alignment wrapText="1"/>
    </xf>
    <xf numFmtId="3" fontId="2" fillId="40" borderId="1" xfId="38" applyNumberFormat="1" applyFont="1" applyFill="1" applyBorder="1" applyAlignment="1">
      <alignment wrapText="1"/>
    </xf>
    <xf numFmtId="14" fontId="36" fillId="0" borderId="0" xfId="0" applyNumberFormat="1" applyFont="1"/>
    <xf numFmtId="3" fontId="2" fillId="40" borderId="2" xfId="38" applyNumberFormat="1" applyFont="1" applyFill="1" applyBorder="1" applyAlignment="1">
      <alignment wrapText="1"/>
    </xf>
    <xf numFmtId="3" fontId="2" fillId="41" borderId="1" xfId="38" applyNumberFormat="1" applyFont="1" applyFill="1" applyBorder="1" applyAlignment="1">
      <alignment wrapText="1"/>
    </xf>
    <xf numFmtId="49" fontId="36" fillId="0" borderId="1" xfId="0" applyNumberFormat="1" applyFont="1" applyBorder="1" applyAlignment="1">
      <alignment horizontal="left"/>
    </xf>
    <xf numFmtId="166" fontId="36" fillId="0" borderId="1" xfId="0" applyNumberFormat="1" applyFont="1" applyBorder="1"/>
    <xf numFmtId="49" fontId="36" fillId="41" borderId="1" xfId="0" applyNumberFormat="1" applyFont="1" applyFill="1" applyBorder="1" applyAlignment="1">
      <alignment horizontal="left"/>
    </xf>
    <xf numFmtId="164" fontId="1" fillId="41" borderId="1" xfId="38" applyNumberFormat="1" applyFill="1" applyBorder="1"/>
    <xf numFmtId="0" fontId="1" fillId="0" borderId="0" xfId="38" applyAlignment="1" applyProtection="1">
      <alignment horizontal="left"/>
      <protection locked="0"/>
    </xf>
    <xf numFmtId="164" fontId="1" fillId="0" borderId="0" xfId="38" applyNumberFormat="1"/>
    <xf numFmtId="0" fontId="1" fillId="0" borderId="0" xfId="38" applyProtection="1">
      <protection locked="0"/>
    </xf>
    <xf numFmtId="0" fontId="1" fillId="41" borderId="1" xfId="38" applyFill="1" applyBorder="1"/>
    <xf numFmtId="0" fontId="36" fillId="41" borderId="1" xfId="0" applyFont="1" applyFill="1" applyBorder="1"/>
    <xf numFmtId="0" fontId="0" fillId="0" borderId="14" xfId="0" applyBorder="1"/>
    <xf numFmtId="0" fontId="0" fillId="0" borderId="5" xfId="0" applyBorder="1"/>
    <xf numFmtId="168" fontId="36" fillId="0" borderId="0" xfId="0" applyNumberFormat="1" applyFont="1"/>
    <xf numFmtId="168" fontId="2" fillId="40" borderId="1" xfId="38" applyNumberFormat="1" applyFont="1" applyFill="1" applyBorder="1" applyAlignment="1">
      <alignment wrapText="1"/>
    </xf>
    <xf numFmtId="14" fontId="0" fillId="0" borderId="0" xfId="0" applyNumberFormat="1" applyAlignment="1">
      <alignment horizontal="center"/>
    </xf>
    <xf numFmtId="0" fontId="0" fillId="0" borderId="0" xfId="0" applyAlignment="1">
      <alignment horizontal="center"/>
    </xf>
    <xf numFmtId="49" fontId="36" fillId="0" borderId="10" xfId="0" applyNumberFormat="1" applyFont="1" applyBorder="1"/>
    <xf numFmtId="165" fontId="36" fillId="0" borderId="13" xfId="0" applyNumberFormat="1" applyFont="1" applyBorder="1"/>
    <xf numFmtId="3" fontId="36" fillId="0" borderId="13" xfId="0" applyNumberFormat="1" applyFont="1" applyBorder="1"/>
    <xf numFmtId="164" fontId="1" fillId="2" borderId="13" xfId="38" applyNumberFormat="1" applyFill="1" applyBorder="1"/>
    <xf numFmtId="164" fontId="36" fillId="0" borderId="13" xfId="0" applyNumberFormat="1" applyFont="1" applyBorder="1"/>
    <xf numFmtId="164" fontId="36" fillId="41" borderId="15" xfId="0" applyNumberFormat="1" applyFont="1" applyFill="1" applyBorder="1"/>
    <xf numFmtId="49" fontId="36" fillId="0" borderId="16" xfId="0" applyNumberFormat="1" applyFont="1" applyBorder="1"/>
    <xf numFmtId="2" fontId="36" fillId="0" borderId="17" xfId="0" applyNumberFormat="1" applyFont="1" applyBorder="1"/>
    <xf numFmtId="0" fontId="0" fillId="0" borderId="6" xfId="0" applyBorder="1"/>
    <xf numFmtId="0" fontId="38" fillId="0" borderId="0" xfId="0" applyFont="1"/>
    <xf numFmtId="1" fontId="1" fillId="0" borderId="1" xfId="38" applyNumberFormat="1" applyBorder="1"/>
    <xf numFmtId="0" fontId="32" fillId="0" borderId="0" xfId="0" applyFont="1"/>
    <xf numFmtId="0" fontId="0" fillId="0" borderId="1" xfId="0" applyBorder="1"/>
    <xf numFmtId="0" fontId="2" fillId="43" borderId="1" xfId="38" applyFont="1" applyFill="1" applyBorder="1" applyAlignment="1">
      <alignment wrapText="1"/>
    </xf>
    <xf numFmtId="0" fontId="1" fillId="0" borderId="8" xfId="49" applyBorder="1" applyProtection="1">
      <protection locked="0"/>
    </xf>
    <xf numFmtId="14" fontId="1" fillId="2" borderId="8" xfId="49" applyNumberFormat="1" applyFill="1" applyBorder="1"/>
    <xf numFmtId="0" fontId="1" fillId="0" borderId="8" xfId="49" applyBorder="1"/>
    <xf numFmtId="0" fontId="0" fillId="37" borderId="0" xfId="0" applyFill="1"/>
    <xf numFmtId="0" fontId="0" fillId="37" borderId="14" xfId="0" applyFill="1" applyBorder="1"/>
    <xf numFmtId="0" fontId="0" fillId="0" borderId="19" xfId="0" applyBorder="1"/>
    <xf numFmtId="0" fontId="0" fillId="37" borderId="6" xfId="0" applyFill="1" applyBorder="1"/>
    <xf numFmtId="0" fontId="0" fillId="37" borderId="5" xfId="0" applyFill="1" applyBorder="1"/>
    <xf numFmtId="0" fontId="0" fillId="0" borderId="9" xfId="0" applyBorder="1"/>
    <xf numFmtId="0" fontId="1" fillId="0" borderId="3" xfId="49" applyBorder="1"/>
    <xf numFmtId="0" fontId="1" fillId="0" borderId="3" xfId="49" applyBorder="1" applyProtection="1">
      <protection locked="0"/>
    </xf>
    <xf numFmtId="0" fontId="1" fillId="0" borderId="0" xfId="49"/>
    <xf numFmtId="0" fontId="1" fillId="0" borderId="0" xfId="49" applyProtection="1">
      <protection locked="0"/>
    </xf>
    <xf numFmtId="0" fontId="1" fillId="0" borderId="6" xfId="49" applyBorder="1"/>
    <xf numFmtId="0" fontId="1" fillId="0" borderId="6" xfId="49" applyBorder="1" applyProtection="1">
      <protection locked="0"/>
    </xf>
    <xf numFmtId="14" fontId="1" fillId="0" borderId="3" xfId="49" applyNumberFormat="1" applyBorder="1"/>
    <xf numFmtId="14" fontId="1" fillId="0" borderId="0" xfId="49" applyNumberFormat="1"/>
    <xf numFmtId="14" fontId="1" fillId="0" borderId="6" xfId="49" applyNumberFormat="1" applyBorder="1"/>
    <xf numFmtId="0" fontId="2" fillId="44" borderId="1" xfId="38" applyFont="1" applyFill="1" applyBorder="1" applyAlignment="1">
      <alignment wrapText="1"/>
    </xf>
    <xf numFmtId="0" fontId="4" fillId="44" borderId="6" xfId="49" applyFont="1" applyFill="1" applyBorder="1"/>
    <xf numFmtId="0" fontId="31" fillId="45" borderId="2" xfId="0" applyFont="1" applyFill="1" applyBorder="1"/>
    <xf numFmtId="0" fontId="31" fillId="45" borderId="4" xfId="0" applyFont="1" applyFill="1" applyBorder="1"/>
    <xf numFmtId="0" fontId="0" fillId="45" borderId="5" xfId="0" applyFill="1" applyBorder="1"/>
    <xf numFmtId="0" fontId="0" fillId="45" borderId="7" xfId="0" applyFill="1" applyBorder="1"/>
    <xf numFmtId="0" fontId="31" fillId="46" borderId="2" xfId="0" applyFont="1" applyFill="1" applyBorder="1"/>
    <xf numFmtId="0" fontId="31" fillId="46" borderId="4" xfId="0" applyFont="1" applyFill="1" applyBorder="1"/>
    <xf numFmtId="0" fontId="31" fillId="46" borderId="3" xfId="0" applyFont="1" applyFill="1" applyBorder="1"/>
    <xf numFmtId="0" fontId="31" fillId="0" borderId="14" xfId="0" applyFont="1" applyBorder="1"/>
    <xf numFmtId="0" fontId="0" fillId="42" borderId="14" xfId="0" applyFill="1" applyBorder="1"/>
    <xf numFmtId="0" fontId="0" fillId="42" borderId="0" xfId="0" applyFill="1"/>
    <xf numFmtId="0" fontId="38" fillId="37" borderId="14" xfId="0" applyFont="1" applyFill="1" applyBorder="1"/>
    <xf numFmtId="0" fontId="38" fillId="0" borderId="14" xfId="0" applyFont="1" applyBorder="1"/>
    <xf numFmtId="0" fontId="31" fillId="47" borderId="12" xfId="0" applyFont="1" applyFill="1" applyBorder="1"/>
    <xf numFmtId="0" fontId="31" fillId="47" borderId="20" xfId="0" applyFont="1" applyFill="1" applyBorder="1"/>
    <xf numFmtId="0" fontId="31" fillId="47" borderId="21" xfId="0" applyFont="1" applyFill="1" applyBorder="1"/>
    <xf numFmtId="0" fontId="37" fillId="47" borderId="20" xfId="0" applyFont="1" applyFill="1" applyBorder="1"/>
    <xf numFmtId="0" fontId="2" fillId="43" borderId="9" xfId="38" applyFont="1" applyFill="1" applyBorder="1" applyAlignment="1">
      <alignment wrapText="1"/>
    </xf>
    <xf numFmtId="2" fontId="0" fillId="0" borderId="1" xfId="0" applyNumberFormat="1" applyBorder="1"/>
    <xf numFmtId="0" fontId="14" fillId="44" borderId="21" xfId="49" applyFont="1" applyFill="1" applyBorder="1"/>
    <xf numFmtId="0" fontId="0" fillId="0" borderId="0" xfId="0" quotePrefix="1"/>
    <xf numFmtId="0" fontId="0" fillId="45" borderId="14" xfId="0" applyFill="1" applyBorder="1"/>
    <xf numFmtId="0" fontId="0" fillId="45" borderId="18" xfId="0" applyFill="1" applyBorder="1"/>
    <xf numFmtId="0" fontId="31" fillId="48" borderId="2" xfId="0" applyFont="1" applyFill="1" applyBorder="1"/>
    <xf numFmtId="0" fontId="31" fillId="48" borderId="4" xfId="0" applyFont="1" applyFill="1" applyBorder="1"/>
    <xf numFmtId="0" fontId="0" fillId="48" borderId="14" xfId="0" applyFill="1" applyBorder="1"/>
    <xf numFmtId="0" fontId="0" fillId="48" borderId="18" xfId="0" applyFill="1" applyBorder="1"/>
    <xf numFmtId="0" fontId="0" fillId="48" borderId="5" xfId="0" applyFill="1" applyBorder="1"/>
    <xf numFmtId="0" fontId="0" fillId="48" borderId="7" xfId="0" applyFill="1" applyBorder="1"/>
    <xf numFmtId="0" fontId="31" fillId="48" borderId="3" xfId="0" applyFont="1" applyFill="1" applyBorder="1"/>
    <xf numFmtId="0" fontId="31" fillId="44" borderId="2" xfId="0" applyFont="1" applyFill="1" applyBorder="1"/>
    <xf numFmtId="0" fontId="31" fillId="44" borderId="4" xfId="0" applyFont="1" applyFill="1" applyBorder="1"/>
    <xf numFmtId="0" fontId="0" fillId="44" borderId="18" xfId="0" applyFill="1" applyBorder="1"/>
    <xf numFmtId="0" fontId="0" fillId="44" borderId="7" xfId="0" applyFill="1" applyBorder="1"/>
    <xf numFmtId="0" fontId="39" fillId="0" borderId="0" xfId="38" applyFont="1"/>
    <xf numFmtId="0" fontId="40" fillId="0" borderId="0" xfId="0" applyFont="1"/>
    <xf numFmtId="0" fontId="1" fillId="41" borderId="0" xfId="38" applyFill="1"/>
    <xf numFmtId="0" fontId="36" fillId="41" borderId="0" xfId="0" applyFont="1" applyFill="1"/>
    <xf numFmtId="0" fontId="36" fillId="0" borderId="0" xfId="0" quotePrefix="1" applyFont="1"/>
    <xf numFmtId="0" fontId="36" fillId="42" borderId="0" xfId="0" applyFont="1" applyFill="1"/>
    <xf numFmtId="0" fontId="36" fillId="42" borderId="1" xfId="0" applyFont="1" applyFill="1" applyBorder="1"/>
    <xf numFmtId="3" fontId="1" fillId="0" borderId="1" xfId="38" applyNumberFormat="1" applyBorder="1" applyProtection="1">
      <protection locked="0"/>
    </xf>
    <xf numFmtId="164" fontId="1" fillId="0" borderId="21" xfId="38" applyNumberFormat="1" applyBorder="1"/>
    <xf numFmtId="2" fontId="1" fillId="0" borderId="1" xfId="38" applyNumberFormat="1" applyBorder="1"/>
    <xf numFmtId="0" fontId="1" fillId="0" borderId="10" xfId="38" applyBorder="1"/>
    <xf numFmtId="0" fontId="5" fillId="42" borderId="10" xfId="38" applyFont="1" applyFill="1" applyBorder="1" applyAlignment="1">
      <alignment wrapText="1"/>
    </xf>
    <xf numFmtId="0" fontId="5" fillId="42" borderId="1" xfId="38" applyFont="1" applyFill="1" applyBorder="1" applyAlignment="1">
      <alignment wrapText="1"/>
    </xf>
    <xf numFmtId="0" fontId="36" fillId="41" borderId="6" xfId="0" applyFont="1" applyFill="1" applyBorder="1"/>
    <xf numFmtId="0" fontId="0" fillId="49" borderId="0" xfId="0" applyFill="1"/>
    <xf numFmtId="0" fontId="31" fillId="49" borderId="0" xfId="0" applyFont="1" applyFill="1"/>
    <xf numFmtId="0" fontId="0" fillId="41" borderId="0" xfId="0" applyFill="1"/>
    <xf numFmtId="0" fontId="31" fillId="0" borderId="2" xfId="0" applyFont="1" applyBorder="1"/>
    <xf numFmtId="0" fontId="31" fillId="0" borderId="3" xfId="0" applyFont="1" applyBorder="1"/>
    <xf numFmtId="0" fontId="31" fillId="0" borderId="4" xfId="0" applyFont="1" applyBorder="1"/>
    <xf numFmtId="0" fontId="0" fillId="48" borderId="0" xfId="0" applyFill="1"/>
    <xf numFmtId="0" fontId="0" fillId="48" borderId="2" xfId="0" applyFill="1" applyBorder="1"/>
    <xf numFmtId="0" fontId="0" fillId="48" borderId="3" xfId="0" applyFill="1" applyBorder="1"/>
    <xf numFmtId="0" fontId="0" fillId="48" borderId="4" xfId="0" applyFill="1" applyBorder="1"/>
    <xf numFmtId="49" fontId="25" fillId="0" borderId="1" xfId="34" applyNumberFormat="1" applyFill="1" applyBorder="1" applyAlignment="1" applyProtection="1"/>
    <xf numFmtId="0" fontId="36" fillId="0" borderId="6" xfId="0" applyFont="1" applyBorder="1"/>
    <xf numFmtId="0" fontId="0" fillId="44" borderId="0" xfId="0" applyFill="1"/>
    <xf numFmtId="0" fontId="0" fillId="44" borderId="6" xfId="0" applyFill="1" applyBorder="1"/>
    <xf numFmtId="0" fontId="41" fillId="0" borderId="0" xfId="0" applyFont="1" applyAlignment="1">
      <alignment vertical="center"/>
    </xf>
    <xf numFmtId="0" fontId="41" fillId="0" borderId="0" xfId="0" applyFont="1"/>
    <xf numFmtId="0" fontId="37" fillId="39" borderId="0" xfId="0" applyFont="1" applyFill="1"/>
    <xf numFmtId="0" fontId="31" fillId="46" borderId="0" xfId="0" applyFont="1" applyFill="1"/>
    <xf numFmtId="0" fontId="31" fillId="45" borderId="0" xfId="0" applyFont="1" applyFill="1"/>
    <xf numFmtId="0" fontId="0" fillId="45" borderId="0" xfId="0" applyFill="1"/>
    <xf numFmtId="0" fontId="0" fillId="46" borderId="0" xfId="0" applyFill="1"/>
    <xf numFmtId="0" fontId="43" fillId="0" borderId="0" xfId="0" applyFont="1"/>
    <xf numFmtId="14" fontId="1" fillId="0" borderId="1" xfId="38" applyNumberFormat="1" applyBorder="1"/>
    <xf numFmtId="0" fontId="5" fillId="51" borderId="34" xfId="38" applyFont="1" applyFill="1" applyBorder="1" applyAlignment="1">
      <alignment wrapText="1"/>
    </xf>
    <xf numFmtId="0" fontId="1" fillId="0" borderId="0" xfId="0" applyFont="1"/>
    <xf numFmtId="0" fontId="51" fillId="0" borderId="0" xfId="0" applyFont="1"/>
    <xf numFmtId="0" fontId="42" fillId="0" borderId="6" xfId="49" applyFont="1" applyBorder="1" applyAlignment="1">
      <alignment vertical="top" wrapText="1"/>
    </xf>
    <xf numFmtId="0" fontId="52" fillId="0" borderId="0" xfId="0" applyFont="1"/>
    <xf numFmtId="0" fontId="31" fillId="44" borderId="0" xfId="0" applyFont="1" applyFill="1"/>
    <xf numFmtId="0" fontId="41" fillId="0" borderId="0" xfId="0" quotePrefix="1" applyFont="1"/>
    <xf numFmtId="0" fontId="36" fillId="0" borderId="12" xfId="0" applyFont="1" applyBorder="1"/>
    <xf numFmtId="0" fontId="36" fillId="41" borderId="12" xfId="0" applyFont="1" applyFill="1" applyBorder="1"/>
    <xf numFmtId="0" fontId="36" fillId="0" borderId="15" xfId="0" applyFont="1" applyBorder="1"/>
    <xf numFmtId="0" fontId="40" fillId="44" borderId="1" xfId="0" applyFont="1" applyFill="1" applyBorder="1" applyAlignment="1">
      <alignment vertical="center"/>
    </xf>
    <xf numFmtId="0" fontId="36" fillId="0" borderId="0" xfId="0" applyFont="1" applyAlignment="1">
      <alignment vertical="center"/>
    </xf>
    <xf numFmtId="0" fontId="0" fillId="0" borderId="0" xfId="0" applyAlignment="1">
      <alignment vertical="center"/>
    </xf>
    <xf numFmtId="0" fontId="40" fillId="0" borderId="0" xfId="0" applyFont="1" applyAlignment="1">
      <alignment horizontal="center"/>
    </xf>
    <xf numFmtId="169" fontId="36" fillId="0" borderId="0" xfId="0" applyNumberFormat="1" applyFont="1"/>
    <xf numFmtId="169" fontId="36" fillId="0" borderId="1" xfId="0" applyNumberFormat="1" applyFont="1" applyBorder="1"/>
    <xf numFmtId="0" fontId="36" fillId="0" borderId="21" xfId="0" applyFont="1" applyBorder="1"/>
    <xf numFmtId="1" fontId="36" fillId="0" borderId="1" xfId="0" applyNumberFormat="1" applyFont="1" applyBorder="1"/>
    <xf numFmtId="0" fontId="38" fillId="46" borderId="19" xfId="0" applyFont="1" applyFill="1" applyBorder="1"/>
    <xf numFmtId="0" fontId="0" fillId="0" borderId="0" xfId="0" applyAlignment="1">
      <alignment horizontal="left"/>
    </xf>
    <xf numFmtId="2" fontId="1" fillId="41" borderId="1" xfId="38" applyNumberFormat="1" applyFill="1" applyBorder="1"/>
    <xf numFmtId="0" fontId="53" fillId="0" borderId="0" xfId="0" applyFont="1" applyAlignment="1">
      <alignment vertical="center"/>
    </xf>
    <xf numFmtId="0" fontId="54" fillId="0" borderId="0" xfId="0" applyFont="1"/>
    <xf numFmtId="0" fontId="31" fillId="0" borderId="0" xfId="0" applyFont="1" applyAlignment="1">
      <alignment horizontal="center"/>
    </xf>
    <xf numFmtId="0" fontId="0" fillId="0" borderId="12" xfId="0" applyBorder="1"/>
    <xf numFmtId="0" fontId="0" fillId="0" borderId="20" xfId="0" applyBorder="1" applyAlignment="1">
      <alignment horizontal="center"/>
    </xf>
    <xf numFmtId="0" fontId="0" fillId="0" borderId="21" xfId="0" applyBorder="1" applyAlignment="1">
      <alignment horizontal="center"/>
    </xf>
    <xf numFmtId="0" fontId="0" fillId="0" borderId="2" xfId="0" applyBorder="1"/>
    <xf numFmtId="0" fontId="0" fillId="0" borderId="3" xfId="0" applyBorder="1" applyAlignment="1">
      <alignment horizontal="center"/>
    </xf>
    <xf numFmtId="0" fontId="0" fillId="0" borderId="4" xfId="0" applyBorder="1" applyAlignment="1">
      <alignment horizontal="center"/>
    </xf>
    <xf numFmtId="0" fontId="51" fillId="0" borderId="18" xfId="0" applyFont="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18" xfId="0" applyBorder="1" applyAlignment="1">
      <alignment horizontal="center"/>
    </xf>
    <xf numFmtId="0" fontId="55" fillId="0" borderId="0" xfId="0" applyFont="1"/>
    <xf numFmtId="0" fontId="38" fillId="46" borderId="14" xfId="0" applyFont="1" applyFill="1" applyBorder="1"/>
    <xf numFmtId="0" fontId="38" fillId="46" borderId="18" xfId="0" applyFont="1" applyFill="1" applyBorder="1"/>
    <xf numFmtId="0" fontId="56" fillId="52" borderId="0" xfId="0" applyFont="1" applyFill="1"/>
    <xf numFmtId="0" fontId="32" fillId="52" borderId="1" xfId="0" applyFont="1" applyFill="1" applyBorder="1"/>
    <xf numFmtId="0" fontId="56" fillId="52" borderId="1" xfId="38" applyFont="1" applyFill="1" applyBorder="1"/>
    <xf numFmtId="164" fontId="56" fillId="52" borderId="1" xfId="38" applyNumberFormat="1" applyFont="1" applyFill="1" applyBorder="1"/>
    <xf numFmtId="3" fontId="56" fillId="52" borderId="1" xfId="38" applyNumberFormat="1" applyFont="1" applyFill="1" applyBorder="1" applyProtection="1">
      <protection locked="0"/>
    </xf>
    <xf numFmtId="49" fontId="57" fillId="52" borderId="1" xfId="34" applyNumberFormat="1" applyFont="1" applyFill="1" applyBorder="1" applyAlignment="1" applyProtection="1"/>
    <xf numFmtId="2" fontId="56" fillId="52" borderId="1" xfId="38" applyNumberFormat="1" applyFont="1" applyFill="1" applyBorder="1"/>
    <xf numFmtId="0" fontId="38" fillId="52" borderId="0" xfId="0" applyFont="1" applyFill="1"/>
    <xf numFmtId="0" fontId="40" fillId="44" borderId="1" xfId="0" applyFont="1" applyFill="1" applyBorder="1" applyAlignment="1">
      <alignment horizontal="center" vertical="center" wrapText="1"/>
    </xf>
    <xf numFmtId="0" fontId="60" fillId="0" borderId="0" xfId="0" applyFont="1"/>
    <xf numFmtId="0" fontId="40" fillId="44" borderId="1" xfId="0" applyFont="1" applyFill="1" applyBorder="1" applyAlignment="1">
      <alignment horizontal="center" vertical="center"/>
    </xf>
    <xf numFmtId="49" fontId="56" fillId="0" borderId="1" xfId="0" applyNumberFormat="1" applyFont="1" applyBorder="1" applyAlignment="1">
      <alignment horizontal="left"/>
    </xf>
    <xf numFmtId="49" fontId="1" fillId="0" borderId="1" xfId="0" applyNumberFormat="1" applyFont="1" applyBorder="1" applyAlignment="1">
      <alignment horizontal="left"/>
    </xf>
    <xf numFmtId="0" fontId="41" fillId="0" borderId="1" xfId="0" applyFont="1" applyBorder="1" applyAlignment="1">
      <alignment vertical="center"/>
    </xf>
    <xf numFmtId="0" fontId="18" fillId="30" borderId="25" xfId="26" applyAlignment="1">
      <alignment textRotation="90"/>
    </xf>
    <xf numFmtId="0" fontId="17" fillId="29" borderId="14" xfId="25" applyBorder="1" applyAlignment="1">
      <alignment textRotation="90"/>
    </xf>
    <xf numFmtId="0" fontId="28" fillId="34" borderId="14" xfId="37" applyBorder="1" applyAlignment="1">
      <alignment textRotation="90"/>
    </xf>
    <xf numFmtId="0" fontId="31" fillId="48" borderId="2" xfId="0" applyFont="1" applyFill="1" applyBorder="1" applyAlignment="1">
      <alignment textRotation="90"/>
    </xf>
    <xf numFmtId="0" fontId="0" fillId="48" borderId="14" xfId="0" applyFill="1" applyBorder="1" applyAlignment="1">
      <alignment textRotation="90"/>
    </xf>
    <xf numFmtId="0" fontId="0" fillId="48" borderId="2" xfId="0" applyFill="1" applyBorder="1" applyAlignment="1">
      <alignment textRotation="90"/>
    </xf>
    <xf numFmtId="0" fontId="18" fillId="30" borderId="25" xfId="88"/>
    <xf numFmtId="0" fontId="35" fillId="0" borderId="0" xfId="0" applyFont="1"/>
    <xf numFmtId="0" fontId="32" fillId="0" borderId="0" xfId="0" quotePrefix="1" applyFont="1"/>
    <xf numFmtId="0" fontId="17" fillId="29" borderId="14" xfId="25" applyBorder="1" applyAlignment="1"/>
    <xf numFmtId="0" fontId="61" fillId="0" borderId="0" xfId="0" applyFont="1"/>
    <xf numFmtId="0" fontId="36" fillId="0" borderId="2" xfId="0" applyFont="1" applyBorder="1"/>
    <xf numFmtId="170" fontId="36" fillId="0" borderId="1" xfId="0" applyNumberFormat="1" applyFont="1" applyBorder="1"/>
    <xf numFmtId="14" fontId="1" fillId="2" borderId="1" xfId="49" applyNumberFormat="1" applyFill="1" applyBorder="1"/>
    <xf numFmtId="0" fontId="2" fillId="53" borderId="1" xfId="38" applyFont="1" applyFill="1" applyBorder="1" applyAlignment="1">
      <alignment wrapText="1"/>
    </xf>
    <xf numFmtId="0" fontId="0" fillId="53" borderId="0" xfId="0" applyFill="1"/>
    <xf numFmtId="0" fontId="31" fillId="53" borderId="2" xfId="0" applyFont="1" applyFill="1" applyBorder="1"/>
    <xf numFmtId="0" fontId="31" fillId="53" borderId="4" xfId="0" applyFont="1" applyFill="1" applyBorder="1"/>
    <xf numFmtId="0" fontId="4" fillId="53" borderId="6" xfId="49" applyFont="1" applyFill="1" applyBorder="1"/>
    <xf numFmtId="0" fontId="31" fillId="54" borderId="12" xfId="0" applyFont="1" applyFill="1" applyBorder="1"/>
    <xf numFmtId="0" fontId="31" fillId="54" borderId="20" xfId="0" applyFont="1" applyFill="1" applyBorder="1"/>
    <xf numFmtId="0" fontId="31" fillId="54" borderId="21" xfId="0" applyFont="1" applyFill="1" applyBorder="1"/>
    <xf numFmtId="0" fontId="37" fillId="54" borderId="20" xfId="0" applyFont="1" applyFill="1" applyBorder="1"/>
    <xf numFmtId="0" fontId="2" fillId="54" borderId="1" xfId="38" applyFont="1" applyFill="1" applyBorder="1" applyAlignment="1">
      <alignment wrapText="1"/>
    </xf>
    <xf numFmtId="0" fontId="4" fillId="53" borderId="20" xfId="49" applyFont="1" applyFill="1" applyBorder="1"/>
    <xf numFmtId="0" fontId="50" fillId="0" borderId="0" xfId="0" applyFont="1" applyAlignment="1">
      <alignment horizontal="left" vertical="center" indent="10"/>
    </xf>
    <xf numFmtId="0" fontId="62" fillId="0" borderId="0" xfId="0" applyFont="1" applyAlignment="1">
      <alignment vertical="center"/>
    </xf>
    <xf numFmtId="0" fontId="63" fillId="0" borderId="0" xfId="0" applyFont="1"/>
    <xf numFmtId="0" fontId="64" fillId="0" borderId="0" xfId="0" applyFont="1"/>
    <xf numFmtId="0" fontId="31" fillId="41" borderId="0" xfId="0" applyFont="1" applyFill="1"/>
    <xf numFmtId="171" fontId="36" fillId="0" borderId="1" xfId="0" applyNumberFormat="1" applyFont="1" applyBorder="1"/>
    <xf numFmtId="3" fontId="2" fillId="55" borderId="2" xfId="38" applyNumberFormat="1" applyFont="1" applyFill="1" applyBorder="1" applyAlignment="1">
      <alignment wrapText="1"/>
    </xf>
    <xf numFmtId="0" fontId="65" fillId="0" borderId="0" xfId="0" applyFont="1"/>
    <xf numFmtId="0" fontId="25" fillId="0" borderId="0" xfId="34" applyAlignment="1" applyProtection="1"/>
    <xf numFmtId="0" fontId="38" fillId="53" borderId="0" xfId="0" applyFont="1" applyFill="1"/>
    <xf numFmtId="0" fontId="64" fillId="56" borderId="35" xfId="0" applyFont="1" applyFill="1" applyBorder="1" applyAlignment="1">
      <alignment vertical="center" wrapText="1"/>
    </xf>
    <xf numFmtId="0" fontId="64" fillId="57" borderId="36" xfId="0" applyFont="1" applyFill="1" applyBorder="1" applyAlignment="1">
      <alignment vertical="center" wrapText="1"/>
    </xf>
    <xf numFmtId="0" fontId="66" fillId="0" borderId="0" xfId="0" applyFont="1"/>
    <xf numFmtId="0" fontId="38" fillId="46" borderId="0" xfId="0" applyFont="1" applyFill="1"/>
    <xf numFmtId="0" fontId="0" fillId="46" borderId="14" xfId="0" applyFill="1" applyBorder="1"/>
    <xf numFmtId="0" fontId="0" fillId="46" borderId="18" xfId="0" applyFill="1" applyBorder="1"/>
    <xf numFmtId="0" fontId="38" fillId="46" borderId="18" xfId="0" applyFont="1" applyFill="1" applyBorder="1" applyAlignment="1">
      <alignment vertical="center"/>
    </xf>
    <xf numFmtId="0" fontId="0" fillId="41" borderId="14" xfId="0" applyFill="1" applyBorder="1"/>
    <xf numFmtId="0" fontId="0" fillId="41" borderId="18" xfId="0" applyFill="1" applyBorder="1"/>
    <xf numFmtId="0" fontId="0" fillId="41" borderId="5" xfId="0" applyFill="1" applyBorder="1"/>
    <xf numFmtId="0" fontId="0" fillId="41" borderId="7" xfId="0" applyFill="1" applyBorder="1"/>
    <xf numFmtId="2" fontId="36" fillId="0" borderId="12" xfId="0" applyNumberFormat="1" applyFont="1" applyBorder="1"/>
    <xf numFmtId="0" fontId="64" fillId="0" borderId="0" xfId="0" applyFont="1" applyAlignment="1">
      <alignment wrapText="1"/>
    </xf>
    <xf numFmtId="4" fontId="67" fillId="0" borderId="37" xfId="0" applyNumberFormat="1" applyFont="1" applyBorder="1" applyAlignment="1" applyProtection="1">
      <alignment horizontal="right"/>
      <protection locked="0"/>
    </xf>
    <xf numFmtId="0" fontId="68" fillId="0" borderId="0" xfId="0" applyFont="1"/>
    <xf numFmtId="0" fontId="31" fillId="45" borderId="3" xfId="0" applyFont="1" applyFill="1" applyBorder="1"/>
    <xf numFmtId="0" fontId="0" fillId="58" borderId="18" xfId="0" applyFill="1" applyBorder="1"/>
    <xf numFmtId="0" fontId="0" fillId="58" borderId="14" xfId="0" applyFill="1" applyBorder="1" applyAlignment="1">
      <alignment vertical="center"/>
    </xf>
    <xf numFmtId="0" fontId="0" fillId="58" borderId="14" xfId="0" applyFill="1" applyBorder="1"/>
    <xf numFmtId="0" fontId="38" fillId="45" borderId="14" xfId="0" applyFont="1" applyFill="1" applyBorder="1"/>
    <xf numFmtId="0" fontId="69" fillId="0" borderId="0" xfId="0" applyFont="1"/>
    <xf numFmtId="0" fontId="70" fillId="0" borderId="0" xfId="0" applyFont="1"/>
    <xf numFmtId="0" fontId="0" fillId="0" borderId="0" xfId="0" applyAlignment="1">
      <alignment wrapText="1"/>
    </xf>
    <xf numFmtId="0" fontId="71" fillId="0" borderId="0" xfId="0" applyFont="1"/>
    <xf numFmtId="0" fontId="71" fillId="56" borderId="0" xfId="0" applyFont="1" applyFill="1" applyAlignment="1">
      <alignment horizontal="left" vertical="center" wrapText="1"/>
    </xf>
    <xf numFmtId="0" fontId="71" fillId="0" borderId="0" xfId="0" applyFont="1" applyAlignment="1">
      <alignment horizontal="left" vertical="center" wrapText="1"/>
    </xf>
    <xf numFmtId="0" fontId="0" fillId="48" borderId="19" xfId="0" applyFill="1" applyBorder="1"/>
    <xf numFmtId="0" fontId="72" fillId="0" borderId="0" xfId="0" applyFont="1"/>
    <xf numFmtId="0" fontId="0" fillId="0" borderId="0" xfId="0" applyAlignment="1">
      <alignment vertical="center" wrapText="1"/>
    </xf>
    <xf numFmtId="49" fontId="0" fillId="0" borderId="0" xfId="0" applyNumberFormat="1" applyAlignment="1">
      <alignment vertical="center" wrapText="1"/>
    </xf>
    <xf numFmtId="0" fontId="73" fillId="0" borderId="0" xfId="0" applyFont="1"/>
    <xf numFmtId="0" fontId="40" fillId="42" borderId="22" xfId="0" applyFont="1" applyFill="1" applyBorder="1" applyAlignment="1">
      <alignment horizontal="center"/>
    </xf>
    <xf numFmtId="0" fontId="40" fillId="42" borderId="23" xfId="0" applyFont="1" applyFill="1" applyBorder="1" applyAlignment="1">
      <alignment horizontal="center"/>
    </xf>
    <xf numFmtId="0" fontId="2" fillId="42" borderId="22" xfId="38" applyFont="1" applyFill="1" applyBorder="1" applyAlignment="1">
      <alignment horizontal="center"/>
    </xf>
    <xf numFmtId="0" fontId="2" fillId="42" borderId="24" xfId="38" applyFont="1" applyFill="1" applyBorder="1" applyAlignment="1">
      <alignment horizontal="center"/>
    </xf>
    <xf numFmtId="0" fontId="42" fillId="0" borderId="6" xfId="0" applyFont="1" applyBorder="1" applyAlignment="1">
      <alignment horizontal="left" wrapText="1"/>
    </xf>
    <xf numFmtId="14" fontId="31" fillId="0" borderId="12" xfId="0" applyNumberFormat="1" applyFont="1" applyBorder="1" applyAlignment="1">
      <alignment horizontal="left"/>
    </xf>
    <xf numFmtId="14" fontId="31" fillId="0" borderId="20" xfId="0" applyNumberFormat="1" applyFont="1" applyBorder="1" applyAlignment="1">
      <alignment horizontal="left"/>
    </xf>
    <xf numFmtId="14" fontId="31" fillId="0" borderId="21" xfId="0" applyNumberFormat="1" applyFont="1" applyBorder="1" applyAlignment="1">
      <alignment horizontal="left"/>
    </xf>
    <xf numFmtId="0" fontId="31" fillId="0" borderId="12" xfId="0" applyFont="1" applyBorder="1" applyAlignment="1">
      <alignment horizontal="left"/>
    </xf>
    <xf numFmtId="0" fontId="31" fillId="0" borderId="20" xfId="0" applyFont="1" applyBorder="1" applyAlignment="1">
      <alignment horizontal="left"/>
    </xf>
    <xf numFmtId="0" fontId="31" fillId="0" borderId="21" xfId="0" applyFont="1" applyBorder="1" applyAlignment="1">
      <alignment horizontal="left"/>
    </xf>
    <xf numFmtId="0" fontId="31" fillId="0" borderId="0" xfId="0" applyFont="1" applyAlignment="1">
      <alignment horizontal="center"/>
    </xf>
    <xf numFmtId="0" fontId="40" fillId="50" borderId="0" xfId="0" applyFont="1" applyFill="1" applyAlignment="1">
      <alignment horizontal="center"/>
    </xf>
  </cellXfs>
  <cellStyles count="115">
    <cellStyle name="=C:\WINNT35\SYSTEM32\COMMAND.COM" xfId="57" xr:uid="{00000000-0005-0000-0000-000000000000}"/>
    <cellStyle name="=C:\WINNT35\SYSTEM32\COMMAND.COM 2" xfId="58" xr:uid="{00000000-0005-0000-0000-000001000000}"/>
    <cellStyle name="20% - Accent1" xfId="1" builtinId="30" customBuiltin="1"/>
    <cellStyle name="20% - Accent1 2" xfId="59" xr:uid="{00000000-0005-0000-0000-000003000000}"/>
    <cellStyle name="20% - Accent2" xfId="2" builtinId="34" customBuiltin="1"/>
    <cellStyle name="20% - Accent2 2" xfId="60" xr:uid="{00000000-0005-0000-0000-000005000000}"/>
    <cellStyle name="20% - Accent3" xfId="3" builtinId="38" customBuiltin="1"/>
    <cellStyle name="20% - Accent3 2" xfId="62" xr:uid="{00000000-0005-0000-0000-000007000000}"/>
    <cellStyle name="20% - Accent3 3" xfId="61" xr:uid="{00000000-0005-0000-0000-000008000000}"/>
    <cellStyle name="20% - Accent4" xfId="4" builtinId="42" customBuiltin="1"/>
    <cellStyle name="20% - Accent4 2" xfId="63" xr:uid="{00000000-0005-0000-0000-00000A000000}"/>
    <cellStyle name="20% - Accent5" xfId="5" builtinId="46" customBuiltin="1"/>
    <cellStyle name="20% - Accent5 2" xfId="64" xr:uid="{00000000-0005-0000-0000-00000C000000}"/>
    <cellStyle name="20% - Accent6" xfId="6" builtinId="50" customBuiltin="1"/>
    <cellStyle name="20% - Accent6 2" xfId="65" xr:uid="{00000000-0005-0000-0000-00000E000000}"/>
    <cellStyle name="40% - Accent1" xfId="7" builtinId="31" customBuiltin="1"/>
    <cellStyle name="40% - Accent1 2" xfId="67" xr:uid="{00000000-0005-0000-0000-000010000000}"/>
    <cellStyle name="40% - Accent1 3" xfId="66" xr:uid="{00000000-0005-0000-0000-000011000000}"/>
    <cellStyle name="40% - Accent2" xfId="8" builtinId="35" customBuiltin="1"/>
    <cellStyle name="40% - Accent2 2" xfId="68" xr:uid="{00000000-0005-0000-0000-000013000000}"/>
    <cellStyle name="40% - Accent3" xfId="9" builtinId="39" customBuiltin="1"/>
    <cellStyle name="40% - Accent3 2" xfId="69" xr:uid="{00000000-0005-0000-0000-000015000000}"/>
    <cellStyle name="40% - Accent4" xfId="10" builtinId="43" customBuiltin="1"/>
    <cellStyle name="40% - Accent4 2" xfId="71" xr:uid="{00000000-0005-0000-0000-000017000000}"/>
    <cellStyle name="40% - Accent4 3" xfId="70" xr:uid="{00000000-0005-0000-0000-000018000000}"/>
    <cellStyle name="40% - Accent5" xfId="11" builtinId="47" customBuiltin="1"/>
    <cellStyle name="40% - Accent5 2" xfId="72" xr:uid="{00000000-0005-0000-0000-00001A000000}"/>
    <cellStyle name="40% - Accent6" xfId="12" builtinId="51" customBuiltin="1"/>
    <cellStyle name="40% - Accent6 2" xfId="73" xr:uid="{00000000-0005-0000-0000-00001C000000}"/>
    <cellStyle name="60% - Accent1" xfId="13" builtinId="32" customBuiltin="1"/>
    <cellStyle name="60% - Accent1 2" xfId="74" xr:uid="{00000000-0005-0000-0000-00001E000000}"/>
    <cellStyle name="60% - Accent2" xfId="14" builtinId="36" customBuiltin="1"/>
    <cellStyle name="60% - Accent2 2" xfId="75" xr:uid="{00000000-0005-0000-0000-000020000000}"/>
    <cellStyle name="60% - Accent3" xfId="15" builtinId="40" customBuiltin="1"/>
    <cellStyle name="60% - Accent3 2" xfId="76" xr:uid="{00000000-0005-0000-0000-000022000000}"/>
    <cellStyle name="60% - Accent4" xfId="16" builtinId="44" customBuiltin="1"/>
    <cellStyle name="60% - Accent4 2" xfId="77" xr:uid="{00000000-0005-0000-0000-000024000000}"/>
    <cellStyle name="60% - Accent5" xfId="17" builtinId="48" customBuiltin="1"/>
    <cellStyle name="60% - Accent5 2" xfId="78" xr:uid="{00000000-0005-0000-0000-000026000000}"/>
    <cellStyle name="60% - Accent6" xfId="18" builtinId="52" customBuiltin="1"/>
    <cellStyle name="60% - Accent6 2" xfId="79" xr:uid="{00000000-0005-0000-0000-000028000000}"/>
    <cellStyle name="Accent1" xfId="19" builtinId="29" customBuiltin="1"/>
    <cellStyle name="Accent1 2" xfId="80" xr:uid="{00000000-0005-0000-0000-00002A000000}"/>
    <cellStyle name="Accent2" xfId="20" builtinId="33" customBuiltin="1"/>
    <cellStyle name="Accent2 2" xfId="81" xr:uid="{00000000-0005-0000-0000-00002C000000}"/>
    <cellStyle name="Accent3" xfId="21" builtinId="37" customBuiltin="1"/>
    <cellStyle name="Accent3 2" xfId="82" xr:uid="{00000000-0005-0000-0000-00002E000000}"/>
    <cellStyle name="Accent4" xfId="22" builtinId="41" customBuiltin="1"/>
    <cellStyle name="Accent4 2" xfId="83" xr:uid="{00000000-0005-0000-0000-000030000000}"/>
    <cellStyle name="Accent5" xfId="23" builtinId="45" customBuiltin="1"/>
    <cellStyle name="Accent5 2" xfId="84" xr:uid="{00000000-0005-0000-0000-000032000000}"/>
    <cellStyle name="Accent6" xfId="24" builtinId="49" customBuiltin="1"/>
    <cellStyle name="Accent6 2" xfId="85" xr:uid="{00000000-0005-0000-0000-000034000000}"/>
    <cellStyle name="Bad" xfId="25" builtinId="27" customBuiltin="1"/>
    <cellStyle name="Bad 2" xfId="87" xr:uid="{00000000-0005-0000-0000-000036000000}"/>
    <cellStyle name="Bad 3" xfId="86" xr:uid="{00000000-0005-0000-0000-000037000000}"/>
    <cellStyle name="Calculation" xfId="26" builtinId="22" customBuiltin="1"/>
    <cellStyle name="Calculation 2" xfId="88" xr:uid="{00000000-0005-0000-0000-000039000000}"/>
    <cellStyle name="Check Cell" xfId="27" builtinId="23" customBuiltin="1"/>
    <cellStyle name="Check Cell 2" xfId="89" xr:uid="{00000000-0005-0000-0000-00003B000000}"/>
    <cellStyle name="Explanatory Text" xfId="28" builtinId="53" customBuiltin="1"/>
    <cellStyle name="Explanatory Text 2" xfId="90" xr:uid="{00000000-0005-0000-0000-00003D000000}"/>
    <cellStyle name="Good" xfId="29" builtinId="26" customBuiltin="1"/>
    <cellStyle name="Good 2" xfId="92" xr:uid="{00000000-0005-0000-0000-00003F000000}"/>
    <cellStyle name="Good 3" xfId="91" xr:uid="{00000000-0005-0000-0000-000040000000}"/>
    <cellStyle name="Heading 1" xfId="30" builtinId="16" customBuiltin="1"/>
    <cellStyle name="Heading 1 2" xfId="93" xr:uid="{00000000-0005-0000-0000-000042000000}"/>
    <cellStyle name="Heading 2" xfId="31" builtinId="17" customBuiltin="1"/>
    <cellStyle name="Heading 2 2" xfId="94" xr:uid="{00000000-0005-0000-0000-000044000000}"/>
    <cellStyle name="Heading 3" xfId="32" builtinId="18" customBuiltin="1"/>
    <cellStyle name="Heading 3 2" xfId="95" xr:uid="{00000000-0005-0000-0000-000046000000}"/>
    <cellStyle name="Heading 4" xfId="33" builtinId="19" customBuiltin="1"/>
    <cellStyle name="Heading 4 2" xfId="96" xr:uid="{00000000-0005-0000-0000-000048000000}"/>
    <cellStyle name="Hyperlink" xfId="34" builtinId="8"/>
    <cellStyle name="Hyperlink 2" xfId="98" xr:uid="{00000000-0005-0000-0000-00004A000000}"/>
    <cellStyle name="Hyperlink 3" xfId="97" xr:uid="{00000000-0005-0000-0000-00004B000000}"/>
    <cellStyle name="Input" xfId="35" builtinId="20" customBuiltin="1"/>
    <cellStyle name="Input 2" xfId="99" xr:uid="{00000000-0005-0000-0000-00004D000000}"/>
    <cellStyle name="Linked Cell" xfId="36" builtinId="24" customBuiltin="1"/>
    <cellStyle name="Linked Cell 2" xfId="100" xr:uid="{00000000-0005-0000-0000-00004F000000}"/>
    <cellStyle name="Neutral" xfId="37" builtinId="28" customBuiltin="1"/>
    <cellStyle name="Neutral 2" xfId="102" xr:uid="{00000000-0005-0000-0000-000051000000}"/>
    <cellStyle name="Neutral 3" xfId="101" xr:uid="{00000000-0005-0000-0000-000052000000}"/>
    <cellStyle name="Normal" xfId="0" builtinId="0"/>
    <cellStyle name="Normal 10" xfId="103" xr:uid="{00000000-0005-0000-0000-000054000000}"/>
    <cellStyle name="Normal 11" xfId="104" xr:uid="{00000000-0005-0000-0000-000055000000}"/>
    <cellStyle name="Normal 12" xfId="56" xr:uid="{00000000-0005-0000-0000-000056000000}"/>
    <cellStyle name="Normal 13" xfId="112" xr:uid="{00000000-0005-0000-0000-000057000000}"/>
    <cellStyle name="Normal 13 2" xfId="113" xr:uid="{00000000-0005-0000-0000-000058000000}"/>
    <cellStyle name="Normal 13 2 2" xfId="114" xr:uid="{00000000-0005-0000-0000-000059000000}"/>
    <cellStyle name="Normal 2" xfId="38" xr:uid="{00000000-0005-0000-0000-00005A000000}"/>
    <cellStyle name="Normal 2 2" xfId="39" xr:uid="{00000000-0005-0000-0000-00005B000000}"/>
    <cellStyle name="Normal 2 3" xfId="40" xr:uid="{00000000-0005-0000-0000-00005C000000}"/>
    <cellStyle name="Normal 3" xfId="41" xr:uid="{00000000-0005-0000-0000-00005D000000}"/>
    <cellStyle name="Normal 3 2" xfId="42" xr:uid="{00000000-0005-0000-0000-00005E000000}"/>
    <cellStyle name="Normal 3 3" xfId="43" xr:uid="{00000000-0005-0000-0000-00005F000000}"/>
    <cellStyle name="Normal 4" xfId="44" xr:uid="{00000000-0005-0000-0000-000060000000}"/>
    <cellStyle name="Normal 5" xfId="45" xr:uid="{00000000-0005-0000-0000-000061000000}"/>
    <cellStyle name="Normal 6" xfId="46" xr:uid="{00000000-0005-0000-0000-000062000000}"/>
    <cellStyle name="Normal 7" xfId="47" xr:uid="{00000000-0005-0000-0000-000063000000}"/>
    <cellStyle name="Normal 8" xfId="48" xr:uid="{00000000-0005-0000-0000-000064000000}"/>
    <cellStyle name="Normal 8 2" xfId="49" xr:uid="{00000000-0005-0000-0000-000065000000}"/>
    <cellStyle name="Normal 9" xfId="50" xr:uid="{00000000-0005-0000-0000-000066000000}"/>
    <cellStyle name="Note" xfId="51" builtinId="10" customBuiltin="1"/>
    <cellStyle name="Note 2" xfId="105" xr:uid="{00000000-0005-0000-0000-000068000000}"/>
    <cellStyle name="Output" xfId="52" builtinId="21" customBuiltin="1"/>
    <cellStyle name="Output 2" xfId="106" xr:uid="{00000000-0005-0000-0000-00006A000000}"/>
    <cellStyle name="Percent 2" xfId="108" xr:uid="{00000000-0005-0000-0000-00006B000000}"/>
    <cellStyle name="Percent 2 2" xfId="109" xr:uid="{00000000-0005-0000-0000-00006C000000}"/>
    <cellStyle name="Percent 3" xfId="107" xr:uid="{00000000-0005-0000-0000-00006D000000}"/>
    <cellStyle name="Title" xfId="53" builtinId="15" customBuiltin="1"/>
    <cellStyle name="Total" xfId="54" builtinId="25" customBuiltin="1"/>
    <cellStyle name="Total 2" xfId="110" xr:uid="{00000000-0005-0000-0000-000070000000}"/>
    <cellStyle name="Warning Text" xfId="55" builtinId="11" customBuiltin="1"/>
    <cellStyle name="Warning Text 2" xfId="111" xr:uid="{00000000-0005-0000-0000-000072000000}"/>
  </cellStyles>
  <dxfs count="0"/>
  <tableStyles count="0" defaultTableStyle="TableStyleMedium9" defaultPivotStyle="PivotStyleLight16"/>
  <colors>
    <mruColors>
      <color rgb="FF33CCCC"/>
      <color rgb="FF009644"/>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riok/Desktop/IssuerTemplate_Danish_Funds.xlsx" TargetMode="External"/><Relationship Id="rId1" Type="http://schemas.openxmlformats.org/officeDocument/2006/relationships/externalLinkPath" Target="/Users/riok/Desktop/IssuerTemplate_Danish_Fund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ructured Bonds"/>
      <sheetName val="Warrants and Certificates"/>
      <sheetName val="Bonds"/>
      <sheetName val="Commercial Papers"/>
      <sheetName val="Option rights"/>
      <sheetName val="ETFs"/>
      <sheetName val="Instructions-Examples"/>
      <sheetName val="Notes"/>
      <sheetName val="ETF Reference Data"/>
      <sheetName val="Danish Funds"/>
      <sheetName val="Tick Size Tables"/>
      <sheetName val="Commodity underlyings"/>
      <sheetName val="WC_Underlyings"/>
      <sheetName val="Warrants and Certificates Notes"/>
      <sheetName val="Sheet1"/>
      <sheetName val="Sheet2"/>
      <sheetName val="Sheet3"/>
      <sheetName val="Sheet4"/>
      <sheetName val="Sheet5"/>
      <sheetName val="LookupValues"/>
      <sheetName val="MarketSegmentMapping"/>
      <sheetName val="Danish Funds LookupValues"/>
      <sheetName val="Sheet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233">
          <cell r="B233" t="str">
            <v>ALM</v>
          </cell>
        </row>
        <row r="234">
          <cell r="B234" t="str">
            <v>BIAM</v>
          </cell>
        </row>
        <row r="235">
          <cell r="B235" t="str">
            <v>CAR</v>
          </cell>
        </row>
        <row r="236">
          <cell r="B236" t="str">
            <v>DDB</v>
          </cell>
        </row>
        <row r="237">
          <cell r="B237" t="str">
            <v>ENSR</v>
          </cell>
        </row>
        <row r="238">
          <cell r="B238" t="str">
            <v>JYB</v>
          </cell>
        </row>
        <row r="239">
          <cell r="B239" t="str">
            <v>LAS</v>
          </cell>
        </row>
        <row r="240">
          <cell r="B240" t="str">
            <v>LDM</v>
          </cell>
        </row>
        <row r="241">
          <cell r="B241" t="str">
            <v>NDA</v>
          </cell>
        </row>
        <row r="242">
          <cell r="B242" t="str">
            <v>NYB</v>
          </cell>
        </row>
        <row r="243">
          <cell r="B243" t="str">
            <v>SEE</v>
          </cell>
        </row>
        <row r="244">
          <cell r="B244" t="str">
            <v>SHB</v>
          </cell>
        </row>
        <row r="245">
          <cell r="B245" t="str">
            <v>SNB</v>
          </cell>
        </row>
        <row r="246">
          <cell r="B246" t="str">
            <v>SYD</v>
          </cell>
        </row>
      </sheetData>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boerse-frankfurt.de/equity/bank-of-america-corp" TargetMode="External"/><Relationship Id="rId2" Type="http://schemas.openxmlformats.org/officeDocument/2006/relationships/hyperlink" Target="https://www.boerse-frankfurt.de/equity/bank-of-america-corp" TargetMode="External"/><Relationship Id="rId1" Type="http://schemas.openxmlformats.org/officeDocument/2006/relationships/hyperlink" Target="https://ec.europa.eu/finance/securities/docs/isd/mifid/rts/160714-rts-23-annex_en.pdf" TargetMode="External"/><Relationship Id="rId4"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hyperlink" Target="https://admin-listingcenter.nasdaq.com/dashboard.aspx?cs=1&amp;issuername=K2A+Knaust+%26+Andersson+Fastigheter+AB+(publ)&amp;formstatus=Display%20A&amp;formtype=APLCN&amp;apptype=14&amp;market=Nordic" TargetMode="External"/><Relationship Id="rId2" Type="http://schemas.openxmlformats.org/officeDocument/2006/relationships/hyperlink" Target="https://admin-listingcenter.nasdaq.com/dashboard.aspx?cs=1&amp;issuername=Heba+Fastighets+AB&amp;formstatus=Display%20A&amp;formtype=APLCN&amp;apptype=14&amp;market=Nordic" TargetMode="External"/><Relationship Id="rId1" Type="http://schemas.openxmlformats.org/officeDocument/2006/relationships/hyperlink" Target="https://admin-listingcenter.nasdaq.com/dashboard.aspx?cs=1&amp;issuername=Northern+Horizon+Capital+AS&amp;formstatus=Display%20A&amp;formtype=APLCN&amp;apptype=14&amp;market=Nordic" TargetMode="External"/><Relationship Id="rId4"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92D050"/>
  </sheetPr>
  <dimension ref="A1:BN106"/>
  <sheetViews>
    <sheetView zoomScaleNormal="100" workbookViewId="0">
      <pane xSplit="4" ySplit="6" topLeftCell="E8" activePane="bottomRight" state="frozen"/>
      <selection pane="topRight" activeCell="E1" sqref="E1"/>
      <selection pane="bottomLeft" activeCell="A7" sqref="A7"/>
      <selection pane="bottomRight"/>
    </sheetView>
  </sheetViews>
  <sheetFormatPr defaultColWidth="9.42578125" defaultRowHeight="12.75"/>
  <cols>
    <col min="1" max="1" width="14.5703125" style="47" customWidth="1"/>
    <col min="2" max="2" width="28.42578125" style="47" customWidth="1"/>
    <col min="3" max="3" width="16.5703125" style="47" customWidth="1"/>
    <col min="4" max="4" width="21.5703125" style="47" customWidth="1"/>
    <col min="5" max="5" width="16.5703125" style="47" bestFit="1" customWidth="1"/>
    <col min="6" max="6" width="14.5703125" style="48" customWidth="1"/>
    <col min="7" max="7" width="14" style="47" customWidth="1"/>
    <col min="8" max="8" width="15.5703125" style="47" customWidth="1"/>
    <col min="9" max="9" width="13" style="47" customWidth="1"/>
    <col min="10" max="10" width="13.5703125" style="47" customWidth="1"/>
    <col min="11" max="11" width="23.5703125" style="47" bestFit="1" customWidth="1"/>
    <col min="12" max="65" width="16.5703125" style="47" customWidth="1"/>
    <col min="66" max="16384" width="9.42578125" style="47"/>
  </cols>
  <sheetData>
    <row r="1" spans="1:66" ht="25.5">
      <c r="A1" s="44" t="s">
        <v>1</v>
      </c>
      <c r="B1" s="44" t="s">
        <v>213</v>
      </c>
      <c r="C1" s="44" t="s">
        <v>2</v>
      </c>
      <c r="D1" s="45" t="s">
        <v>386</v>
      </c>
      <c r="E1" s="44" t="s">
        <v>214</v>
      </c>
      <c r="F1" s="46" t="s">
        <v>7</v>
      </c>
      <c r="G1" s="44" t="s">
        <v>347</v>
      </c>
      <c r="H1" s="44" t="s">
        <v>215</v>
      </c>
      <c r="I1" s="45" t="s">
        <v>2293</v>
      </c>
      <c r="J1" s="44" t="s">
        <v>383</v>
      </c>
      <c r="K1" s="44" t="s">
        <v>387</v>
      </c>
      <c r="L1" s="44" t="s">
        <v>1151</v>
      </c>
      <c r="M1" s="44" t="s">
        <v>1909</v>
      </c>
      <c r="N1" s="44" t="s">
        <v>2312</v>
      </c>
      <c r="O1" s="44" t="s">
        <v>2313</v>
      </c>
      <c r="P1" s="44" t="s">
        <v>2730</v>
      </c>
    </row>
    <row r="2" spans="1:66">
      <c r="A2" s="1"/>
      <c r="B2" s="55"/>
      <c r="C2" s="55"/>
      <c r="D2" s="55"/>
      <c r="E2" s="56"/>
      <c r="F2" s="56"/>
      <c r="G2" s="55"/>
      <c r="H2" s="3"/>
      <c r="I2" s="55"/>
      <c r="J2" s="73" t="e">
        <f>IF(C2="-","",VLOOKUP(C2,BondIssuerTable,2,0))</f>
        <v>#N/A</v>
      </c>
      <c r="K2" s="73" t="e">
        <f>IF(D2="-","",VLOOKUP(D2,BondIssuingAgentsTable,2,0))</f>
        <v>#N/A</v>
      </c>
      <c r="L2" s="78" t="e">
        <f>IF(D2="-","",VLOOKUP(D2,BondIssuingAgentsTable,3,0))</f>
        <v>#N/A</v>
      </c>
      <c r="M2" s="1"/>
      <c r="N2" s="1"/>
      <c r="O2" s="55"/>
      <c r="P2" s="55"/>
    </row>
    <row r="4" spans="1:66" ht="13.5" thickBot="1">
      <c r="A4" s="6" t="s">
        <v>216</v>
      </c>
      <c r="R4" s="289"/>
      <c r="S4" s="289"/>
      <c r="T4" s="289"/>
    </row>
    <row r="5" spans="1:66">
      <c r="A5" s="49"/>
      <c r="F5" s="47"/>
      <c r="G5" s="48"/>
      <c r="R5" s="98" t="s">
        <v>313</v>
      </c>
      <c r="S5" s="98" t="s">
        <v>313</v>
      </c>
      <c r="T5" s="98" t="s">
        <v>313</v>
      </c>
      <c r="U5" s="98" t="s">
        <v>313</v>
      </c>
      <c r="V5" s="98" t="s">
        <v>313</v>
      </c>
      <c r="W5" s="98" t="s">
        <v>313</v>
      </c>
      <c r="X5" s="98" t="s">
        <v>313</v>
      </c>
      <c r="AA5" s="306" t="s">
        <v>363</v>
      </c>
      <c r="AB5" s="307"/>
      <c r="AC5" s="306" t="s">
        <v>364</v>
      </c>
      <c r="AD5" s="307"/>
      <c r="AE5" s="306" t="s">
        <v>365</v>
      </c>
      <c r="AF5" s="307"/>
      <c r="AG5" s="306" t="s">
        <v>366</v>
      </c>
      <c r="AH5" s="307"/>
      <c r="AI5" s="306" t="s">
        <v>367</v>
      </c>
      <c r="AJ5" s="307"/>
      <c r="AK5" s="306" t="s">
        <v>368</v>
      </c>
      <c r="AL5" s="307"/>
      <c r="AM5" s="306" t="s">
        <v>369</v>
      </c>
      <c r="AN5" s="307"/>
      <c r="AO5" s="306" t="s">
        <v>370</v>
      </c>
      <c r="AP5" s="307"/>
      <c r="AQ5" s="306" t="s">
        <v>371</v>
      </c>
      <c r="AR5" s="307"/>
      <c r="AS5" s="306" t="s">
        <v>372</v>
      </c>
      <c r="AT5" s="307"/>
      <c r="AU5" s="306" t="s">
        <v>373</v>
      </c>
      <c r="AV5" s="307"/>
      <c r="AW5" s="306" t="s">
        <v>374</v>
      </c>
      <c r="AX5" s="307"/>
      <c r="AY5" s="306" t="s">
        <v>375</v>
      </c>
      <c r="AZ5" s="307"/>
      <c r="BA5" s="306" t="s">
        <v>376</v>
      </c>
      <c r="BB5" s="307"/>
      <c r="BC5" s="306" t="s">
        <v>377</v>
      </c>
      <c r="BD5" s="307"/>
      <c r="BE5" s="306" t="s">
        <v>378</v>
      </c>
      <c r="BF5" s="307"/>
      <c r="BG5" s="306" t="s">
        <v>379</v>
      </c>
      <c r="BH5" s="307"/>
      <c r="BI5" s="306" t="s">
        <v>380</v>
      </c>
      <c r="BJ5" s="307"/>
      <c r="BK5" s="306" t="s">
        <v>381</v>
      </c>
      <c r="BL5" s="307"/>
      <c r="BM5" s="306" t="s">
        <v>382</v>
      </c>
      <c r="BN5" s="307"/>
    </row>
    <row r="6" spans="1:66" ht="45" customHeight="1">
      <c r="A6" s="45" t="s">
        <v>217</v>
      </c>
      <c r="B6" s="45" t="s">
        <v>219</v>
      </c>
      <c r="C6" s="45" t="s">
        <v>218</v>
      </c>
      <c r="D6" s="45" t="s">
        <v>11</v>
      </c>
      <c r="E6" s="45" t="s">
        <v>1787</v>
      </c>
      <c r="F6" s="45" t="s">
        <v>1788</v>
      </c>
      <c r="G6" s="45" t="s">
        <v>220</v>
      </c>
      <c r="H6" s="45" t="s">
        <v>1309</v>
      </c>
      <c r="I6" s="50" t="s">
        <v>268</v>
      </c>
      <c r="J6" s="51" t="s">
        <v>2855</v>
      </c>
      <c r="K6" s="45" t="s">
        <v>221</v>
      </c>
      <c r="L6" s="51" t="s">
        <v>270</v>
      </c>
      <c r="M6" s="46" t="s">
        <v>271</v>
      </c>
      <c r="N6" s="51" t="s">
        <v>1559</v>
      </c>
      <c r="O6" s="50" t="s">
        <v>2993</v>
      </c>
      <c r="P6" s="51" t="s">
        <v>4272</v>
      </c>
      <c r="Q6" s="51" t="s">
        <v>1671</v>
      </c>
      <c r="R6" s="98" t="s">
        <v>6547</v>
      </c>
      <c r="S6" s="98" t="s">
        <v>6546</v>
      </c>
      <c r="T6" s="98" t="s">
        <v>6545</v>
      </c>
      <c r="U6" s="98" t="s">
        <v>264</v>
      </c>
      <c r="V6" s="98" t="s">
        <v>265</v>
      </c>
      <c r="W6" s="98" t="s">
        <v>266</v>
      </c>
      <c r="X6" s="98" t="s">
        <v>1025</v>
      </c>
      <c r="Y6" s="52" t="s">
        <v>1590</v>
      </c>
      <c r="Z6" s="52" t="s">
        <v>244</v>
      </c>
      <c r="AA6" s="53" t="s">
        <v>362</v>
      </c>
      <c r="AB6" s="54" t="s">
        <v>348</v>
      </c>
      <c r="AC6" s="53" t="s">
        <v>362</v>
      </c>
      <c r="AD6" s="54" t="s">
        <v>348</v>
      </c>
      <c r="AE6" s="53" t="s">
        <v>362</v>
      </c>
      <c r="AF6" s="54" t="s">
        <v>348</v>
      </c>
      <c r="AG6" s="53" t="s">
        <v>362</v>
      </c>
      <c r="AH6" s="54" t="s">
        <v>348</v>
      </c>
      <c r="AI6" s="53" t="s">
        <v>362</v>
      </c>
      <c r="AJ6" s="54" t="s">
        <v>348</v>
      </c>
      <c r="AK6" s="53" t="s">
        <v>362</v>
      </c>
      <c r="AL6" s="54" t="s">
        <v>348</v>
      </c>
      <c r="AM6" s="53" t="s">
        <v>362</v>
      </c>
      <c r="AN6" s="54" t="s">
        <v>348</v>
      </c>
      <c r="AO6" s="53" t="s">
        <v>362</v>
      </c>
      <c r="AP6" s="54" t="s">
        <v>348</v>
      </c>
      <c r="AQ6" s="53" t="s">
        <v>362</v>
      </c>
      <c r="AR6" s="54" t="s">
        <v>348</v>
      </c>
      <c r="AS6" s="53" t="s">
        <v>362</v>
      </c>
      <c r="AT6" s="54" t="s">
        <v>348</v>
      </c>
      <c r="AU6" s="53" t="s">
        <v>362</v>
      </c>
      <c r="AV6" s="54" t="s">
        <v>348</v>
      </c>
      <c r="AW6" s="53" t="s">
        <v>362</v>
      </c>
      <c r="AX6" s="54" t="s">
        <v>348</v>
      </c>
      <c r="AY6" s="53" t="s">
        <v>362</v>
      </c>
      <c r="AZ6" s="54" t="s">
        <v>348</v>
      </c>
      <c r="BA6" s="53" t="s">
        <v>362</v>
      </c>
      <c r="BB6" s="54" t="s">
        <v>348</v>
      </c>
      <c r="BC6" s="53" t="s">
        <v>362</v>
      </c>
      <c r="BD6" s="54" t="s">
        <v>348</v>
      </c>
      <c r="BE6" s="53" t="s">
        <v>362</v>
      </c>
      <c r="BF6" s="54" t="s">
        <v>348</v>
      </c>
      <c r="BG6" s="53" t="s">
        <v>362</v>
      </c>
      <c r="BH6" s="54" t="s">
        <v>348</v>
      </c>
      <c r="BI6" s="53" t="s">
        <v>362</v>
      </c>
      <c r="BJ6" s="54" t="s">
        <v>348</v>
      </c>
      <c r="BK6" s="53" t="s">
        <v>362</v>
      </c>
      <c r="BL6" s="54" t="s">
        <v>348</v>
      </c>
      <c r="BM6" s="53" t="s">
        <v>362</v>
      </c>
      <c r="BN6" s="54" t="s">
        <v>348</v>
      </c>
    </row>
    <row r="7" spans="1:66" ht="15">
      <c r="A7" s="268"/>
      <c r="B7" s="55"/>
      <c r="C7" s="55"/>
      <c r="D7" s="287"/>
      <c r="E7" s="55"/>
      <c r="F7" s="55"/>
      <c r="G7" s="57"/>
      <c r="H7" s="57"/>
      <c r="I7" s="288"/>
      <c r="J7" s="252"/>
      <c r="K7" s="3"/>
      <c r="L7" s="58"/>
      <c r="M7" s="58"/>
      <c r="N7" s="196"/>
      <c r="O7" s="196"/>
      <c r="P7" s="196"/>
      <c r="Q7" s="196"/>
      <c r="R7" s="55"/>
      <c r="S7" s="286"/>
      <c r="T7" s="286"/>
      <c r="U7" s="55"/>
      <c r="V7" s="4"/>
      <c r="W7" s="4"/>
      <c r="X7" s="4"/>
      <c r="Y7" s="197" t="e">
        <f t="shared" ref="Y7:Y38" si="0">IF(N7="-","",VLOOKUP(N7,EUSIPA_Table,2,0))</f>
        <v>#N/A</v>
      </c>
      <c r="Z7" s="60"/>
      <c r="AA7" s="85"/>
      <c r="AB7" s="59"/>
      <c r="AC7" s="85"/>
      <c r="AD7" s="59"/>
      <c r="AE7" s="85"/>
      <c r="AF7" s="59"/>
      <c r="AG7" s="85"/>
      <c r="AH7" s="59"/>
      <c r="AI7" s="85"/>
      <c r="AJ7" s="59"/>
      <c r="AK7" s="85"/>
      <c r="AL7" s="59"/>
      <c r="AM7" s="85"/>
      <c r="AN7" s="59"/>
      <c r="AO7" s="85"/>
      <c r="AP7" s="59"/>
      <c r="AQ7" s="85"/>
      <c r="AR7" s="59"/>
      <c r="AS7" s="85"/>
      <c r="AT7" s="59"/>
      <c r="AU7" s="85"/>
      <c r="AV7" s="59"/>
      <c r="AW7" s="85"/>
      <c r="AX7" s="59"/>
      <c r="AY7" s="85"/>
      <c r="AZ7" s="59"/>
      <c r="BA7" s="85"/>
      <c r="BB7" s="59"/>
      <c r="BC7" s="85"/>
      <c r="BD7" s="59"/>
      <c r="BE7" s="85"/>
      <c r="BF7" s="59"/>
      <c r="BG7" s="85"/>
      <c r="BH7" s="59"/>
      <c r="BI7" s="85"/>
      <c r="BJ7" s="59"/>
      <c r="BK7" s="85"/>
      <c r="BL7" s="59"/>
      <c r="BM7" s="85"/>
      <c r="BN7" s="59"/>
    </row>
    <row r="8" spans="1:66">
      <c r="A8" s="55"/>
      <c r="B8" s="55"/>
      <c r="C8" s="55"/>
      <c r="D8" s="55"/>
      <c r="E8" s="55"/>
      <c r="F8" s="55"/>
      <c r="G8" s="57"/>
      <c r="H8" s="57"/>
      <c r="I8" s="56"/>
      <c r="J8" s="57"/>
      <c r="K8" s="3"/>
      <c r="L8" s="58"/>
      <c r="M8" s="58"/>
      <c r="N8" s="196"/>
      <c r="O8" s="196"/>
      <c r="P8" s="196"/>
      <c r="Q8" s="196"/>
      <c r="R8" s="55"/>
      <c r="S8" s="286"/>
      <c r="T8" s="286"/>
      <c r="U8" s="55"/>
      <c r="V8" s="4"/>
      <c r="W8" s="4"/>
      <c r="X8" s="4"/>
      <c r="Y8" s="197" t="e">
        <f t="shared" si="0"/>
        <v>#N/A</v>
      </c>
      <c r="Z8" s="60"/>
      <c r="AA8" s="85"/>
      <c r="AB8" s="59"/>
      <c r="AC8" s="85"/>
      <c r="AD8" s="59"/>
      <c r="AE8" s="85"/>
      <c r="AF8" s="59"/>
      <c r="AG8" s="85"/>
      <c r="AH8" s="59"/>
      <c r="AI8" s="85"/>
      <c r="AJ8" s="59"/>
      <c r="AK8" s="85"/>
      <c r="AL8" s="59"/>
      <c r="AM8" s="85"/>
      <c r="AN8" s="59"/>
      <c r="AO8" s="85"/>
      <c r="AP8" s="59"/>
      <c r="AQ8" s="85"/>
      <c r="AR8" s="59"/>
      <c r="AS8" s="85"/>
      <c r="AT8" s="59"/>
      <c r="AU8" s="85"/>
      <c r="AV8" s="59"/>
      <c r="AW8" s="85"/>
      <c r="AX8" s="59"/>
      <c r="AY8" s="85"/>
      <c r="AZ8" s="59"/>
      <c r="BA8" s="85"/>
      <c r="BB8" s="59"/>
      <c r="BC8" s="85"/>
      <c r="BD8" s="59"/>
      <c r="BE8" s="85"/>
      <c r="BF8" s="59"/>
      <c r="BG8" s="85"/>
      <c r="BH8" s="59"/>
      <c r="BI8" s="85"/>
      <c r="BJ8" s="59"/>
      <c r="BK8" s="85"/>
      <c r="BL8" s="59"/>
      <c r="BM8" s="85"/>
      <c r="BN8" s="59"/>
    </row>
    <row r="9" spans="1:66">
      <c r="A9" s="55"/>
      <c r="B9" s="55"/>
      <c r="C9" s="55"/>
      <c r="D9" s="55"/>
      <c r="E9" s="55"/>
      <c r="F9" s="55"/>
      <c r="G9" s="57"/>
      <c r="H9" s="57"/>
      <c r="I9" s="56"/>
      <c r="J9" s="57"/>
      <c r="K9" s="3"/>
      <c r="L9" s="58"/>
      <c r="M9" s="58"/>
      <c r="N9" s="196"/>
      <c r="O9" s="196"/>
      <c r="P9" s="196"/>
      <c r="Q9" s="196"/>
      <c r="R9" s="55"/>
      <c r="S9" s="286"/>
      <c r="T9" s="286"/>
      <c r="U9" s="55"/>
      <c r="V9" s="4"/>
      <c r="W9" s="4"/>
      <c r="X9" s="4"/>
      <c r="Y9" s="197" t="e">
        <f t="shared" si="0"/>
        <v>#N/A</v>
      </c>
      <c r="Z9" s="60"/>
      <c r="AA9" s="85"/>
      <c r="AB9" s="59"/>
      <c r="AC9" s="85"/>
      <c r="AD9" s="59"/>
      <c r="AE9" s="85"/>
      <c r="AF9" s="59"/>
      <c r="AG9" s="85"/>
      <c r="AH9" s="59"/>
      <c r="AI9" s="85"/>
      <c r="AJ9" s="59"/>
      <c r="AK9" s="85"/>
      <c r="AL9" s="59"/>
      <c r="AM9" s="85"/>
      <c r="AN9" s="59"/>
      <c r="AO9" s="85"/>
      <c r="AP9" s="59"/>
      <c r="AQ9" s="85"/>
      <c r="AR9" s="59"/>
      <c r="AS9" s="85"/>
      <c r="AT9" s="59"/>
      <c r="AU9" s="85"/>
      <c r="AV9" s="59"/>
      <c r="AW9" s="85"/>
      <c r="AX9" s="59"/>
      <c r="AY9" s="85"/>
      <c r="AZ9" s="59"/>
      <c r="BA9" s="85"/>
      <c r="BB9" s="59"/>
      <c r="BC9" s="85"/>
      <c r="BD9" s="59"/>
      <c r="BE9" s="85"/>
      <c r="BF9" s="59"/>
      <c r="BG9" s="85"/>
      <c r="BH9" s="59"/>
      <c r="BI9" s="85"/>
      <c r="BJ9" s="59"/>
      <c r="BK9" s="85"/>
      <c r="BL9" s="59"/>
      <c r="BM9" s="85"/>
      <c r="BN9" s="59"/>
    </row>
    <row r="10" spans="1:66">
      <c r="A10" s="55"/>
      <c r="B10" s="55"/>
      <c r="C10" s="55"/>
      <c r="D10" s="55"/>
      <c r="E10" s="55"/>
      <c r="F10" s="55"/>
      <c r="G10" s="57"/>
      <c r="H10" s="57"/>
      <c r="I10" s="56"/>
      <c r="J10" s="57"/>
      <c r="K10" s="3"/>
      <c r="L10" s="58"/>
      <c r="M10" s="58"/>
      <c r="N10" s="196"/>
      <c r="O10" s="196"/>
      <c r="P10" s="196"/>
      <c r="Q10" s="196"/>
      <c r="R10" s="55"/>
      <c r="S10" s="286"/>
      <c r="T10" s="286"/>
      <c r="U10" s="55"/>
      <c r="V10" s="4"/>
      <c r="W10" s="4"/>
      <c r="X10" s="4"/>
      <c r="Y10" s="197" t="e">
        <f t="shared" si="0"/>
        <v>#N/A</v>
      </c>
      <c r="Z10" s="60"/>
      <c r="AA10" s="85"/>
      <c r="AB10" s="59"/>
      <c r="AC10" s="85"/>
      <c r="AD10" s="59"/>
      <c r="AE10" s="85"/>
      <c r="AF10" s="59"/>
      <c r="AG10" s="85"/>
      <c r="AH10" s="59"/>
      <c r="AI10" s="85"/>
      <c r="AJ10" s="59"/>
      <c r="AK10" s="85"/>
      <c r="AL10" s="59"/>
      <c r="AM10" s="85"/>
      <c r="AN10" s="59"/>
      <c r="AO10" s="85"/>
      <c r="AP10" s="59"/>
      <c r="AQ10" s="85"/>
      <c r="AR10" s="59"/>
      <c r="AS10" s="85"/>
      <c r="AT10" s="59"/>
      <c r="AU10" s="85"/>
      <c r="AV10" s="59"/>
      <c r="AW10" s="85"/>
      <c r="AX10" s="59"/>
      <c r="AY10" s="85"/>
      <c r="AZ10" s="59"/>
      <c r="BA10" s="85"/>
      <c r="BB10" s="59"/>
      <c r="BC10" s="85"/>
      <c r="BD10" s="59"/>
      <c r="BE10" s="85"/>
      <c r="BF10" s="59"/>
      <c r="BG10" s="85"/>
      <c r="BH10" s="59"/>
      <c r="BI10" s="85"/>
      <c r="BJ10" s="59"/>
      <c r="BK10" s="85"/>
      <c r="BL10" s="59"/>
      <c r="BM10" s="85"/>
      <c r="BN10" s="59"/>
    </row>
    <row r="11" spans="1:66">
      <c r="A11" s="55"/>
      <c r="B11" s="55"/>
      <c r="C11" s="55"/>
      <c r="D11" s="55"/>
      <c r="E11" s="55"/>
      <c r="F11" s="55"/>
      <c r="G11" s="57"/>
      <c r="H11" s="57"/>
      <c r="I11" s="56"/>
      <c r="J11" s="57"/>
      <c r="K11" s="3"/>
      <c r="L11" s="58"/>
      <c r="M11" s="58"/>
      <c r="N11" s="196"/>
      <c r="O11" s="196"/>
      <c r="P11" s="196"/>
      <c r="Q11" s="196"/>
      <c r="R11" s="55"/>
      <c r="S11" s="286"/>
      <c r="T11" s="286"/>
      <c r="U11" s="55"/>
      <c r="V11" s="4"/>
      <c r="W11" s="4"/>
      <c r="X11" s="4"/>
      <c r="Y11" s="197" t="e">
        <f t="shared" si="0"/>
        <v>#N/A</v>
      </c>
      <c r="Z11" s="60"/>
      <c r="AA11" s="85"/>
      <c r="AB11" s="59"/>
      <c r="AC11" s="85"/>
      <c r="AD11" s="59"/>
      <c r="AE11" s="85"/>
      <c r="AF11" s="59"/>
      <c r="AG11" s="85"/>
      <c r="AH11" s="59"/>
      <c r="AI11" s="85"/>
      <c r="AJ11" s="59"/>
      <c r="AK11" s="85"/>
      <c r="AL11" s="59"/>
      <c r="AM11" s="85"/>
      <c r="AN11" s="59"/>
      <c r="AO11" s="85"/>
      <c r="AP11" s="59"/>
      <c r="AQ11" s="85"/>
      <c r="AR11" s="59"/>
      <c r="AS11" s="85"/>
      <c r="AT11" s="59"/>
      <c r="AU11" s="85"/>
      <c r="AV11" s="59"/>
      <c r="AW11" s="85"/>
      <c r="AX11" s="59"/>
      <c r="AY11" s="85"/>
      <c r="AZ11" s="59"/>
      <c r="BA11" s="85"/>
      <c r="BB11" s="59"/>
      <c r="BC11" s="85"/>
      <c r="BD11" s="59"/>
      <c r="BE11" s="85"/>
      <c r="BF11" s="59"/>
      <c r="BG11" s="85"/>
      <c r="BH11" s="59"/>
      <c r="BI11" s="85"/>
      <c r="BJ11" s="59"/>
      <c r="BK11" s="85"/>
      <c r="BL11" s="59"/>
      <c r="BM11" s="85"/>
      <c r="BN11" s="59"/>
    </row>
    <row r="12" spans="1:66">
      <c r="A12" s="55"/>
      <c r="B12" s="55"/>
      <c r="C12" s="55"/>
      <c r="D12" s="55"/>
      <c r="E12" s="55"/>
      <c r="F12" s="55"/>
      <c r="G12" s="57"/>
      <c r="H12" s="57"/>
      <c r="I12" s="56"/>
      <c r="J12" s="57"/>
      <c r="K12" s="3"/>
      <c r="L12" s="58"/>
      <c r="M12" s="58"/>
      <c r="N12" s="196"/>
      <c r="O12" s="196"/>
      <c r="P12" s="196"/>
      <c r="Q12" s="196"/>
      <c r="R12" s="55"/>
      <c r="S12" s="286"/>
      <c r="T12" s="286"/>
      <c r="U12" s="55"/>
      <c r="V12" s="4"/>
      <c r="W12" s="4"/>
      <c r="X12" s="4"/>
      <c r="Y12" s="197" t="e">
        <f t="shared" si="0"/>
        <v>#N/A</v>
      </c>
      <c r="Z12" s="60"/>
      <c r="AA12" s="85"/>
      <c r="AB12" s="59"/>
      <c r="AC12" s="85"/>
      <c r="AD12" s="59"/>
      <c r="AE12" s="85"/>
      <c r="AF12" s="59"/>
      <c r="AG12" s="85"/>
      <c r="AH12" s="59"/>
      <c r="AI12" s="85"/>
      <c r="AJ12" s="59"/>
      <c r="AK12" s="85"/>
      <c r="AL12" s="59"/>
      <c r="AM12" s="85"/>
      <c r="AN12" s="59"/>
      <c r="AO12" s="85"/>
      <c r="AP12" s="59"/>
      <c r="AQ12" s="85"/>
      <c r="AR12" s="59"/>
      <c r="AS12" s="85"/>
      <c r="AT12" s="59"/>
      <c r="AU12" s="85"/>
      <c r="AV12" s="59"/>
      <c r="AW12" s="85"/>
      <c r="AX12" s="59"/>
      <c r="AY12" s="85"/>
      <c r="AZ12" s="59"/>
      <c r="BA12" s="85"/>
      <c r="BB12" s="59"/>
      <c r="BC12" s="85"/>
      <c r="BD12" s="59"/>
      <c r="BE12" s="85"/>
      <c r="BF12" s="59"/>
      <c r="BG12" s="85"/>
      <c r="BH12" s="59"/>
      <c r="BI12" s="85"/>
      <c r="BJ12" s="59"/>
      <c r="BK12" s="85"/>
      <c r="BL12" s="59"/>
      <c r="BM12" s="85"/>
      <c r="BN12" s="59"/>
    </row>
    <row r="13" spans="1:66">
      <c r="A13" s="55"/>
      <c r="B13" s="55"/>
      <c r="C13" s="55"/>
      <c r="D13" s="55"/>
      <c r="E13" s="55"/>
      <c r="F13" s="55"/>
      <c r="G13" s="57"/>
      <c r="H13" s="57"/>
      <c r="I13" s="56"/>
      <c r="J13" s="57"/>
      <c r="K13" s="3"/>
      <c r="L13" s="58"/>
      <c r="M13" s="58"/>
      <c r="N13" s="196"/>
      <c r="O13" s="196"/>
      <c r="P13" s="196"/>
      <c r="Q13" s="196"/>
      <c r="R13" s="55"/>
      <c r="S13" s="286"/>
      <c r="T13" s="286"/>
      <c r="U13" s="55"/>
      <c r="V13" s="4"/>
      <c r="W13" s="4"/>
      <c r="X13" s="4"/>
      <c r="Y13" s="197" t="e">
        <f t="shared" si="0"/>
        <v>#N/A</v>
      </c>
      <c r="Z13" s="60"/>
      <c r="AA13" s="85"/>
      <c r="AB13" s="59"/>
      <c r="AC13" s="85"/>
      <c r="AD13" s="59"/>
      <c r="AE13" s="85"/>
      <c r="AF13" s="59"/>
      <c r="AG13" s="85"/>
      <c r="AH13" s="59"/>
      <c r="AI13" s="85"/>
      <c r="AJ13" s="59"/>
      <c r="AK13" s="85"/>
      <c r="AL13" s="59"/>
      <c r="AM13" s="85"/>
      <c r="AN13" s="59"/>
      <c r="AO13" s="85"/>
      <c r="AP13" s="59"/>
      <c r="AQ13" s="85"/>
      <c r="AR13" s="59"/>
      <c r="AS13" s="85"/>
      <c r="AT13" s="59"/>
      <c r="AU13" s="85"/>
      <c r="AV13" s="59"/>
      <c r="AW13" s="85"/>
      <c r="AX13" s="59"/>
      <c r="AY13" s="85"/>
      <c r="AZ13" s="59"/>
      <c r="BA13" s="85"/>
      <c r="BB13" s="59"/>
      <c r="BC13" s="85"/>
      <c r="BD13" s="59"/>
      <c r="BE13" s="85"/>
      <c r="BF13" s="59"/>
      <c r="BG13" s="85"/>
      <c r="BH13" s="59"/>
      <c r="BI13" s="85"/>
      <c r="BJ13" s="59"/>
      <c r="BK13" s="85"/>
      <c r="BL13" s="59"/>
      <c r="BM13" s="85"/>
      <c r="BN13" s="59"/>
    </row>
    <row r="14" spans="1:66">
      <c r="A14" s="55"/>
      <c r="B14" s="55"/>
      <c r="C14" s="55"/>
      <c r="D14" s="55"/>
      <c r="E14" s="55"/>
      <c r="F14" s="55"/>
      <c r="G14" s="57"/>
      <c r="H14" s="57"/>
      <c r="I14" s="56"/>
      <c r="J14" s="57"/>
      <c r="K14" s="3"/>
      <c r="L14" s="58"/>
      <c r="M14" s="58"/>
      <c r="N14" s="196"/>
      <c r="O14" s="196"/>
      <c r="P14" s="196"/>
      <c r="Q14" s="196"/>
      <c r="R14" s="55"/>
      <c r="S14" s="286"/>
      <c r="T14" s="286"/>
      <c r="U14" s="55"/>
      <c r="V14" s="4"/>
      <c r="W14" s="4"/>
      <c r="X14" s="4"/>
      <c r="Y14" s="197" t="e">
        <f t="shared" si="0"/>
        <v>#N/A</v>
      </c>
      <c r="Z14" s="60"/>
      <c r="AA14" s="85"/>
      <c r="AB14" s="59"/>
      <c r="AC14" s="85"/>
      <c r="AD14" s="59"/>
      <c r="AE14" s="85"/>
      <c r="AF14" s="59"/>
      <c r="AG14" s="85"/>
      <c r="AH14" s="59"/>
      <c r="AI14" s="85"/>
      <c r="AJ14" s="59"/>
      <c r="AK14" s="85"/>
      <c r="AL14" s="59"/>
      <c r="AM14" s="85"/>
      <c r="AN14" s="59"/>
      <c r="AO14" s="85"/>
      <c r="AP14" s="59"/>
      <c r="AQ14" s="85"/>
      <c r="AR14" s="59"/>
      <c r="AS14" s="85"/>
      <c r="AT14" s="59"/>
      <c r="AU14" s="85"/>
      <c r="AV14" s="59"/>
      <c r="AW14" s="85"/>
      <c r="AX14" s="59"/>
      <c r="AY14" s="85"/>
      <c r="AZ14" s="59"/>
      <c r="BA14" s="85"/>
      <c r="BB14" s="59"/>
      <c r="BC14" s="85"/>
      <c r="BD14" s="59"/>
      <c r="BE14" s="85"/>
      <c r="BF14" s="59"/>
      <c r="BG14" s="85"/>
      <c r="BH14" s="59"/>
      <c r="BI14" s="85"/>
      <c r="BJ14" s="59"/>
      <c r="BK14" s="85"/>
      <c r="BL14" s="59"/>
      <c r="BM14" s="85"/>
      <c r="BN14" s="59"/>
    </row>
    <row r="15" spans="1:66">
      <c r="A15" s="55"/>
      <c r="B15" s="55"/>
      <c r="C15" s="55"/>
      <c r="D15" s="55"/>
      <c r="E15" s="55"/>
      <c r="F15" s="55"/>
      <c r="G15" s="57"/>
      <c r="H15" s="57"/>
      <c r="I15" s="56"/>
      <c r="J15" s="57"/>
      <c r="K15" s="3"/>
      <c r="L15" s="58"/>
      <c r="M15" s="58"/>
      <c r="N15" s="196"/>
      <c r="O15" s="196"/>
      <c r="P15" s="196"/>
      <c r="Q15" s="196"/>
      <c r="R15" s="55"/>
      <c r="S15" s="286"/>
      <c r="T15" s="286"/>
      <c r="U15" s="55"/>
      <c r="V15" s="4"/>
      <c r="W15" s="4"/>
      <c r="X15" s="4"/>
      <c r="Y15" s="197" t="e">
        <f t="shared" si="0"/>
        <v>#N/A</v>
      </c>
      <c r="Z15" s="60"/>
      <c r="AA15" s="85"/>
      <c r="AB15" s="59"/>
      <c r="AC15" s="85"/>
      <c r="AD15" s="59"/>
      <c r="AE15" s="85"/>
      <c r="AF15" s="59"/>
      <c r="AG15" s="85"/>
      <c r="AH15" s="59"/>
      <c r="AI15" s="85"/>
      <c r="AJ15" s="59"/>
      <c r="AK15" s="85"/>
      <c r="AL15" s="59"/>
      <c r="AM15" s="85"/>
      <c r="AN15" s="59"/>
      <c r="AO15" s="85"/>
      <c r="AP15" s="59"/>
      <c r="AQ15" s="85"/>
      <c r="AR15" s="59"/>
      <c r="AS15" s="85"/>
      <c r="AT15" s="59"/>
      <c r="AU15" s="85"/>
      <c r="AV15" s="59"/>
      <c r="AW15" s="85"/>
      <c r="AX15" s="59"/>
      <c r="AY15" s="85"/>
      <c r="AZ15" s="59"/>
      <c r="BA15" s="85"/>
      <c r="BB15" s="59"/>
      <c r="BC15" s="85"/>
      <c r="BD15" s="59"/>
      <c r="BE15" s="85"/>
      <c r="BF15" s="59"/>
      <c r="BG15" s="85"/>
      <c r="BH15" s="59"/>
      <c r="BI15" s="85"/>
      <c r="BJ15" s="59"/>
      <c r="BK15" s="85"/>
      <c r="BL15" s="59"/>
      <c r="BM15" s="85"/>
      <c r="BN15" s="59"/>
    </row>
    <row r="16" spans="1:66">
      <c r="A16" s="55"/>
      <c r="B16" s="55"/>
      <c r="C16" s="55"/>
      <c r="D16" s="55"/>
      <c r="E16" s="55"/>
      <c r="F16" s="55"/>
      <c r="G16" s="57"/>
      <c r="H16" s="57"/>
      <c r="I16" s="56"/>
      <c r="J16" s="57"/>
      <c r="K16" s="3"/>
      <c r="L16" s="58"/>
      <c r="M16" s="58"/>
      <c r="N16" s="196"/>
      <c r="O16" s="196"/>
      <c r="P16" s="196"/>
      <c r="Q16" s="196"/>
      <c r="R16" s="55"/>
      <c r="S16" s="286"/>
      <c r="T16" s="286"/>
      <c r="U16" s="55"/>
      <c r="V16" s="4"/>
      <c r="W16" s="4"/>
      <c r="X16" s="4"/>
      <c r="Y16" s="197" t="e">
        <f t="shared" si="0"/>
        <v>#N/A</v>
      </c>
      <c r="Z16" s="60"/>
      <c r="AA16" s="85"/>
      <c r="AB16" s="59"/>
      <c r="AC16" s="85"/>
      <c r="AD16" s="59"/>
      <c r="AE16" s="85"/>
      <c r="AF16" s="59"/>
      <c r="AG16" s="85"/>
      <c r="AH16" s="59"/>
      <c r="AI16" s="85"/>
      <c r="AJ16" s="59"/>
      <c r="AK16" s="85"/>
      <c r="AL16" s="59"/>
      <c r="AM16" s="85"/>
      <c r="AN16" s="59"/>
      <c r="AO16" s="85"/>
      <c r="AP16" s="59"/>
      <c r="AQ16" s="85"/>
      <c r="AR16" s="59"/>
      <c r="AS16" s="85"/>
      <c r="AT16" s="59"/>
      <c r="AU16" s="85"/>
      <c r="AV16" s="59"/>
      <c r="AW16" s="85"/>
      <c r="AX16" s="59"/>
      <c r="AY16" s="85"/>
      <c r="AZ16" s="59"/>
      <c r="BA16" s="85"/>
      <c r="BB16" s="59"/>
      <c r="BC16" s="85"/>
      <c r="BD16" s="59"/>
      <c r="BE16" s="85"/>
      <c r="BF16" s="59"/>
      <c r="BG16" s="85"/>
      <c r="BH16" s="59"/>
      <c r="BI16" s="85"/>
      <c r="BJ16" s="59"/>
      <c r="BK16" s="85"/>
      <c r="BL16" s="59"/>
      <c r="BM16" s="85"/>
      <c r="BN16" s="59"/>
    </row>
    <row r="17" spans="1:66">
      <c r="A17" s="55"/>
      <c r="B17" s="55"/>
      <c r="C17" s="55"/>
      <c r="D17" s="55"/>
      <c r="E17" s="55"/>
      <c r="F17" s="55"/>
      <c r="G17" s="57"/>
      <c r="H17" s="57"/>
      <c r="I17" s="56"/>
      <c r="J17" s="57"/>
      <c r="K17" s="3"/>
      <c r="L17" s="58"/>
      <c r="M17" s="58"/>
      <c r="N17" s="196"/>
      <c r="O17" s="196"/>
      <c r="P17" s="196"/>
      <c r="Q17" s="196"/>
      <c r="R17" s="55"/>
      <c r="S17" s="286"/>
      <c r="T17" s="286"/>
      <c r="U17" s="55"/>
      <c r="V17" s="4"/>
      <c r="W17" s="4"/>
      <c r="X17" s="4"/>
      <c r="Y17" s="197" t="e">
        <f t="shared" si="0"/>
        <v>#N/A</v>
      </c>
      <c r="Z17" s="60"/>
      <c r="AA17" s="85"/>
      <c r="AB17" s="59"/>
      <c r="AC17" s="85"/>
      <c r="AD17" s="59"/>
      <c r="AE17" s="85"/>
      <c r="AF17" s="59"/>
      <c r="AG17" s="85"/>
      <c r="AH17" s="59"/>
      <c r="AI17" s="85"/>
      <c r="AJ17" s="59"/>
      <c r="AK17" s="85"/>
      <c r="AL17" s="59"/>
      <c r="AM17" s="85"/>
      <c r="AN17" s="59"/>
      <c r="AO17" s="85"/>
      <c r="AP17" s="59"/>
      <c r="AQ17" s="85"/>
      <c r="AR17" s="59"/>
      <c r="AS17" s="85"/>
      <c r="AT17" s="59"/>
      <c r="AU17" s="85"/>
      <c r="AV17" s="59"/>
      <c r="AW17" s="85"/>
      <c r="AX17" s="59"/>
      <c r="AY17" s="85"/>
      <c r="AZ17" s="59"/>
      <c r="BA17" s="85"/>
      <c r="BB17" s="59"/>
      <c r="BC17" s="85"/>
      <c r="BD17" s="59"/>
      <c r="BE17" s="85"/>
      <c r="BF17" s="59"/>
      <c r="BG17" s="85"/>
      <c r="BH17" s="59"/>
      <c r="BI17" s="85"/>
      <c r="BJ17" s="59"/>
      <c r="BK17" s="85"/>
      <c r="BL17" s="59"/>
      <c r="BM17" s="85"/>
      <c r="BN17" s="59"/>
    </row>
    <row r="18" spans="1:66">
      <c r="A18" s="55"/>
      <c r="B18" s="55"/>
      <c r="C18" s="55"/>
      <c r="D18" s="55"/>
      <c r="E18" s="55"/>
      <c r="F18" s="55"/>
      <c r="G18" s="57"/>
      <c r="H18" s="57"/>
      <c r="I18" s="56"/>
      <c r="J18" s="196"/>
      <c r="K18" s="3"/>
      <c r="L18" s="58"/>
      <c r="M18" s="58"/>
      <c r="N18" s="196"/>
      <c r="O18" s="196"/>
      <c r="P18" s="196"/>
      <c r="Q18" s="196"/>
      <c r="R18" s="55"/>
      <c r="S18" s="286"/>
      <c r="T18" s="286"/>
      <c r="U18" s="55"/>
      <c r="V18" s="4"/>
      <c r="W18" s="4"/>
      <c r="X18" s="4"/>
      <c r="Y18" s="197" t="e">
        <f t="shared" si="0"/>
        <v>#N/A</v>
      </c>
      <c r="Z18" s="60"/>
      <c r="AA18" s="85"/>
      <c r="AB18" s="59"/>
      <c r="AC18" s="85"/>
      <c r="AD18" s="59"/>
      <c r="AE18" s="85"/>
      <c r="AF18" s="59"/>
      <c r="AG18" s="85"/>
      <c r="AH18" s="59"/>
      <c r="AI18" s="85"/>
      <c r="AJ18" s="59"/>
      <c r="AK18" s="85"/>
      <c r="AL18" s="59"/>
      <c r="AM18" s="85"/>
      <c r="AN18" s="59"/>
      <c r="AO18" s="85"/>
      <c r="AP18" s="59"/>
      <c r="AQ18" s="85"/>
      <c r="AR18" s="59"/>
      <c r="AS18" s="85"/>
      <c r="AT18" s="59"/>
      <c r="AU18" s="85"/>
      <c r="AV18" s="59"/>
      <c r="AW18" s="85"/>
      <c r="AX18" s="59"/>
      <c r="AY18" s="85"/>
      <c r="AZ18" s="59"/>
      <c r="BA18" s="85"/>
      <c r="BB18" s="59"/>
      <c r="BC18" s="85"/>
      <c r="BD18" s="59"/>
      <c r="BE18" s="85"/>
      <c r="BF18" s="59"/>
      <c r="BG18" s="85"/>
      <c r="BH18" s="59"/>
      <c r="BI18" s="85"/>
      <c r="BJ18" s="59"/>
      <c r="BK18" s="85"/>
      <c r="BL18" s="59"/>
      <c r="BM18" s="85"/>
      <c r="BN18" s="59"/>
    </row>
    <row r="19" spans="1:66">
      <c r="A19" s="55"/>
      <c r="B19" s="55"/>
      <c r="C19" s="55"/>
      <c r="D19" s="55"/>
      <c r="E19" s="55"/>
      <c r="F19" s="55"/>
      <c r="G19" s="57"/>
      <c r="H19" s="57"/>
      <c r="I19" s="56"/>
      <c r="J19" s="196"/>
      <c r="K19" s="3"/>
      <c r="L19" s="58"/>
      <c r="M19" s="58"/>
      <c r="N19" s="196"/>
      <c r="O19" s="196"/>
      <c r="P19" s="196"/>
      <c r="Q19" s="196"/>
      <c r="R19" s="55"/>
      <c r="S19" s="286"/>
      <c r="T19" s="286"/>
      <c r="U19" s="55"/>
      <c r="V19" s="4"/>
      <c r="W19" s="4"/>
      <c r="X19" s="4"/>
      <c r="Y19" s="197" t="e">
        <f t="shared" si="0"/>
        <v>#N/A</v>
      </c>
      <c r="Z19" s="60"/>
      <c r="AA19" s="85"/>
      <c r="AB19" s="59"/>
      <c r="AC19" s="85"/>
      <c r="AD19" s="59"/>
      <c r="AE19" s="85"/>
      <c r="AF19" s="59"/>
      <c r="AG19" s="85"/>
      <c r="AH19" s="59"/>
      <c r="AI19" s="85"/>
      <c r="AJ19" s="59"/>
      <c r="AK19" s="85"/>
      <c r="AL19" s="59"/>
      <c r="AM19" s="85"/>
      <c r="AN19" s="59"/>
      <c r="AO19" s="85"/>
      <c r="AP19" s="59"/>
      <c r="AQ19" s="85"/>
      <c r="AR19" s="59"/>
      <c r="AS19" s="85"/>
      <c r="AT19" s="59"/>
      <c r="AU19" s="85"/>
      <c r="AV19" s="59"/>
      <c r="AW19" s="85"/>
      <c r="AX19" s="59"/>
      <c r="AY19" s="85"/>
      <c r="AZ19" s="59"/>
      <c r="BA19" s="85"/>
      <c r="BB19" s="59"/>
      <c r="BC19" s="85"/>
      <c r="BD19" s="59"/>
      <c r="BE19" s="85"/>
      <c r="BF19" s="59"/>
      <c r="BG19" s="85"/>
      <c r="BH19" s="59"/>
      <c r="BI19" s="85"/>
      <c r="BJ19" s="59"/>
      <c r="BK19" s="85"/>
      <c r="BL19" s="59"/>
      <c r="BM19" s="85"/>
      <c r="BN19" s="59"/>
    </row>
    <row r="20" spans="1:66">
      <c r="A20" s="55"/>
      <c r="B20" s="55"/>
      <c r="C20" s="55"/>
      <c r="D20" s="55"/>
      <c r="E20" s="55"/>
      <c r="F20" s="55"/>
      <c r="G20" s="57"/>
      <c r="H20" s="57"/>
      <c r="I20" s="56"/>
      <c r="J20" s="196"/>
      <c r="K20" s="3"/>
      <c r="L20" s="58"/>
      <c r="M20" s="58"/>
      <c r="N20" s="196"/>
      <c r="O20" s="196"/>
      <c r="P20" s="196"/>
      <c r="Q20" s="196"/>
      <c r="R20" s="55"/>
      <c r="S20" s="286"/>
      <c r="T20" s="286"/>
      <c r="U20" s="55"/>
      <c r="V20" s="4"/>
      <c r="W20" s="4"/>
      <c r="X20" s="4"/>
      <c r="Y20" s="197" t="e">
        <f t="shared" si="0"/>
        <v>#N/A</v>
      </c>
      <c r="Z20" s="60"/>
      <c r="AA20" s="85"/>
      <c r="AB20" s="59"/>
      <c r="AC20" s="85"/>
      <c r="AD20" s="59"/>
      <c r="AE20" s="85"/>
      <c r="AF20" s="59"/>
      <c r="AG20" s="85"/>
      <c r="AH20" s="59"/>
      <c r="AI20" s="85"/>
      <c r="AJ20" s="59"/>
      <c r="AK20" s="85"/>
      <c r="AL20" s="59"/>
      <c r="AM20" s="85"/>
      <c r="AN20" s="59"/>
      <c r="AO20" s="85"/>
      <c r="AP20" s="59"/>
      <c r="AQ20" s="85"/>
      <c r="AR20" s="59"/>
      <c r="AS20" s="85"/>
      <c r="AT20" s="59"/>
      <c r="AU20" s="85"/>
      <c r="AV20" s="59"/>
      <c r="AW20" s="85"/>
      <c r="AX20" s="59"/>
      <c r="AY20" s="85"/>
      <c r="AZ20" s="59"/>
      <c r="BA20" s="85"/>
      <c r="BB20" s="59"/>
      <c r="BC20" s="85"/>
      <c r="BD20" s="59"/>
      <c r="BE20" s="85"/>
      <c r="BF20" s="59"/>
      <c r="BG20" s="85"/>
      <c r="BH20" s="59"/>
      <c r="BI20" s="85"/>
      <c r="BJ20" s="59"/>
      <c r="BK20" s="85"/>
      <c r="BL20" s="59"/>
      <c r="BM20" s="85"/>
      <c r="BN20" s="59"/>
    </row>
    <row r="21" spans="1:66">
      <c r="A21" s="55"/>
      <c r="B21" s="55"/>
      <c r="C21" s="55"/>
      <c r="D21" s="55"/>
      <c r="E21" s="55"/>
      <c r="F21" s="55"/>
      <c r="G21" s="57"/>
      <c r="H21" s="57"/>
      <c r="I21" s="56"/>
      <c r="J21" s="196"/>
      <c r="K21" s="3"/>
      <c r="L21" s="58"/>
      <c r="M21" s="58"/>
      <c r="N21" s="196"/>
      <c r="O21" s="196"/>
      <c r="P21" s="196"/>
      <c r="Q21" s="196"/>
      <c r="R21" s="55"/>
      <c r="S21" s="286"/>
      <c r="T21" s="286"/>
      <c r="U21" s="55"/>
      <c r="V21" s="4"/>
      <c r="W21" s="4"/>
      <c r="X21" s="4"/>
      <c r="Y21" s="197" t="e">
        <f t="shared" si="0"/>
        <v>#N/A</v>
      </c>
      <c r="Z21" s="60"/>
      <c r="AA21" s="85"/>
      <c r="AB21" s="59"/>
      <c r="AC21" s="85"/>
      <c r="AD21" s="59"/>
      <c r="AE21" s="85"/>
      <c r="AF21" s="59"/>
      <c r="AG21" s="85"/>
      <c r="AH21" s="59"/>
      <c r="AI21" s="85"/>
      <c r="AJ21" s="59"/>
      <c r="AK21" s="85"/>
      <c r="AL21" s="59"/>
      <c r="AM21" s="85"/>
      <c r="AN21" s="59"/>
      <c r="AO21" s="85"/>
      <c r="AP21" s="59"/>
      <c r="AQ21" s="85"/>
      <c r="AR21" s="59"/>
      <c r="AS21" s="85"/>
      <c r="AT21" s="59"/>
      <c r="AU21" s="85"/>
      <c r="AV21" s="59"/>
      <c r="AW21" s="85"/>
      <c r="AX21" s="59"/>
      <c r="AY21" s="85"/>
      <c r="AZ21" s="59"/>
      <c r="BA21" s="85"/>
      <c r="BB21" s="59"/>
      <c r="BC21" s="85"/>
      <c r="BD21" s="59"/>
      <c r="BE21" s="85"/>
      <c r="BF21" s="59"/>
      <c r="BG21" s="85"/>
      <c r="BH21" s="59"/>
      <c r="BI21" s="85"/>
      <c r="BJ21" s="59"/>
      <c r="BK21" s="85"/>
      <c r="BL21" s="59"/>
      <c r="BM21" s="85"/>
      <c r="BN21" s="59"/>
    </row>
    <row r="22" spans="1:66">
      <c r="A22" s="55"/>
      <c r="B22" s="55"/>
      <c r="C22" s="55"/>
      <c r="D22" s="55"/>
      <c r="E22" s="55"/>
      <c r="F22" s="55"/>
      <c r="G22" s="57"/>
      <c r="H22" s="57"/>
      <c r="I22" s="56"/>
      <c r="J22" s="196"/>
      <c r="K22" s="3"/>
      <c r="L22" s="58"/>
      <c r="M22" s="58"/>
      <c r="N22" s="196"/>
      <c r="O22" s="196"/>
      <c r="P22" s="196"/>
      <c r="Q22" s="196"/>
      <c r="R22" s="55"/>
      <c r="S22" s="286"/>
      <c r="T22" s="286"/>
      <c r="U22" s="55"/>
      <c r="V22" s="4"/>
      <c r="W22" s="4"/>
      <c r="X22" s="4"/>
      <c r="Y22" s="197" t="e">
        <f t="shared" si="0"/>
        <v>#N/A</v>
      </c>
      <c r="Z22" s="60"/>
      <c r="AA22" s="85"/>
      <c r="AB22" s="59"/>
      <c r="AC22" s="85"/>
      <c r="AD22" s="59"/>
      <c r="AE22" s="85"/>
      <c r="AF22" s="59"/>
      <c r="AG22" s="85"/>
      <c r="AH22" s="59"/>
      <c r="AI22" s="85"/>
      <c r="AJ22" s="59"/>
      <c r="AK22" s="85"/>
      <c r="AL22" s="59"/>
      <c r="AM22" s="85"/>
      <c r="AN22" s="59"/>
      <c r="AO22" s="85"/>
      <c r="AP22" s="59"/>
      <c r="AQ22" s="85"/>
      <c r="AR22" s="59"/>
      <c r="AS22" s="85"/>
      <c r="AT22" s="59"/>
      <c r="AU22" s="85"/>
      <c r="AV22" s="59"/>
      <c r="AW22" s="85"/>
      <c r="AX22" s="59"/>
      <c r="AY22" s="85"/>
      <c r="AZ22" s="59"/>
      <c r="BA22" s="85"/>
      <c r="BB22" s="59"/>
      <c r="BC22" s="85"/>
      <c r="BD22" s="59"/>
      <c r="BE22" s="85"/>
      <c r="BF22" s="59"/>
      <c r="BG22" s="85"/>
      <c r="BH22" s="59"/>
      <c r="BI22" s="85"/>
      <c r="BJ22" s="59"/>
      <c r="BK22" s="85"/>
      <c r="BL22" s="59"/>
      <c r="BM22" s="85"/>
      <c r="BN22" s="59"/>
    </row>
    <row r="23" spans="1:66">
      <c r="A23" s="55"/>
      <c r="B23" s="55"/>
      <c r="C23" s="55"/>
      <c r="D23" s="55"/>
      <c r="E23" s="55"/>
      <c r="F23" s="55"/>
      <c r="G23" s="57"/>
      <c r="H23" s="57"/>
      <c r="I23" s="56"/>
      <c r="J23" s="196"/>
      <c r="K23" s="3"/>
      <c r="L23" s="58"/>
      <c r="M23" s="58"/>
      <c r="N23" s="196"/>
      <c r="O23" s="196"/>
      <c r="P23" s="196"/>
      <c r="Q23" s="196"/>
      <c r="R23" s="55"/>
      <c r="S23" s="286"/>
      <c r="T23" s="286"/>
      <c r="U23" s="55"/>
      <c r="V23" s="4"/>
      <c r="W23" s="4"/>
      <c r="X23" s="4"/>
      <c r="Y23" s="197" t="e">
        <f t="shared" si="0"/>
        <v>#N/A</v>
      </c>
      <c r="Z23" s="60"/>
      <c r="AA23" s="85"/>
      <c r="AB23" s="59"/>
      <c r="AC23" s="85"/>
      <c r="AD23" s="59"/>
      <c r="AE23" s="85"/>
      <c r="AF23" s="59"/>
      <c r="AG23" s="85"/>
      <c r="AH23" s="59"/>
      <c r="AI23" s="85"/>
      <c r="AJ23" s="59"/>
      <c r="AK23" s="85"/>
      <c r="AL23" s="59"/>
      <c r="AM23" s="85"/>
      <c r="AN23" s="59"/>
      <c r="AO23" s="85"/>
      <c r="AP23" s="59"/>
      <c r="AQ23" s="85"/>
      <c r="AR23" s="59"/>
      <c r="AS23" s="85"/>
      <c r="AT23" s="59"/>
      <c r="AU23" s="85"/>
      <c r="AV23" s="59"/>
      <c r="AW23" s="85"/>
      <c r="AX23" s="59"/>
      <c r="AY23" s="85"/>
      <c r="AZ23" s="59"/>
      <c r="BA23" s="85"/>
      <c r="BB23" s="59"/>
      <c r="BC23" s="85"/>
      <c r="BD23" s="59"/>
      <c r="BE23" s="85"/>
      <c r="BF23" s="59"/>
      <c r="BG23" s="85"/>
      <c r="BH23" s="59"/>
      <c r="BI23" s="85"/>
      <c r="BJ23" s="59"/>
      <c r="BK23" s="85"/>
      <c r="BL23" s="59"/>
      <c r="BM23" s="85"/>
      <c r="BN23" s="59"/>
    </row>
    <row r="24" spans="1:66">
      <c r="A24" s="55"/>
      <c r="B24" s="55"/>
      <c r="C24" s="55"/>
      <c r="D24" s="55"/>
      <c r="E24" s="55"/>
      <c r="F24" s="55"/>
      <c r="G24" s="57"/>
      <c r="H24" s="57"/>
      <c r="I24" s="56"/>
      <c r="J24" s="196"/>
      <c r="K24" s="3"/>
      <c r="L24" s="58"/>
      <c r="M24" s="58"/>
      <c r="N24" s="196"/>
      <c r="O24" s="196"/>
      <c r="P24" s="196"/>
      <c r="Q24" s="196"/>
      <c r="R24" s="55"/>
      <c r="S24" s="286"/>
      <c r="T24" s="286"/>
      <c r="U24" s="55"/>
      <c r="V24" s="4"/>
      <c r="W24" s="4"/>
      <c r="X24" s="4"/>
      <c r="Y24" s="197" t="e">
        <f t="shared" si="0"/>
        <v>#N/A</v>
      </c>
      <c r="Z24" s="60"/>
      <c r="AA24" s="85"/>
      <c r="AB24" s="59"/>
      <c r="AC24" s="85"/>
      <c r="AD24" s="59"/>
      <c r="AE24" s="85"/>
      <c r="AF24" s="59"/>
      <c r="AG24" s="85"/>
      <c r="AH24" s="59"/>
      <c r="AI24" s="85"/>
      <c r="AJ24" s="59"/>
      <c r="AK24" s="85"/>
      <c r="AL24" s="59"/>
      <c r="AM24" s="85"/>
      <c r="AN24" s="59"/>
      <c r="AO24" s="85"/>
      <c r="AP24" s="59"/>
      <c r="AQ24" s="85"/>
      <c r="AR24" s="59"/>
      <c r="AS24" s="85"/>
      <c r="AT24" s="59"/>
      <c r="AU24" s="85"/>
      <c r="AV24" s="59"/>
      <c r="AW24" s="85"/>
      <c r="AX24" s="59"/>
      <c r="AY24" s="85"/>
      <c r="AZ24" s="59"/>
      <c r="BA24" s="85"/>
      <c r="BB24" s="59"/>
      <c r="BC24" s="85"/>
      <c r="BD24" s="59"/>
      <c r="BE24" s="85"/>
      <c r="BF24" s="59"/>
      <c r="BG24" s="85"/>
      <c r="BH24" s="59"/>
      <c r="BI24" s="85"/>
      <c r="BJ24" s="59"/>
      <c r="BK24" s="85"/>
      <c r="BL24" s="59"/>
      <c r="BM24" s="85"/>
      <c r="BN24" s="59"/>
    </row>
    <row r="25" spans="1:66">
      <c r="A25" s="55"/>
      <c r="B25" s="55"/>
      <c r="C25" s="55"/>
      <c r="D25" s="55"/>
      <c r="E25" s="55"/>
      <c r="F25" s="55"/>
      <c r="G25" s="57"/>
      <c r="H25" s="57"/>
      <c r="I25" s="56"/>
      <c r="J25" s="196"/>
      <c r="K25" s="3"/>
      <c r="L25" s="58"/>
      <c r="M25" s="58"/>
      <c r="N25" s="196"/>
      <c r="O25" s="196"/>
      <c r="P25" s="196"/>
      <c r="Q25" s="196"/>
      <c r="R25" s="55"/>
      <c r="S25" s="286"/>
      <c r="T25" s="286"/>
      <c r="U25" s="55"/>
      <c r="V25" s="4"/>
      <c r="W25" s="4"/>
      <c r="X25" s="4"/>
      <c r="Y25" s="197" t="e">
        <f t="shared" si="0"/>
        <v>#N/A</v>
      </c>
      <c r="Z25" s="60"/>
      <c r="AA25" s="85"/>
      <c r="AB25" s="59"/>
      <c r="AC25" s="85"/>
      <c r="AD25" s="59"/>
      <c r="AE25" s="85"/>
      <c r="AF25" s="59"/>
      <c r="AG25" s="85"/>
      <c r="AH25" s="59"/>
      <c r="AI25" s="85"/>
      <c r="AJ25" s="59"/>
      <c r="AK25" s="85"/>
      <c r="AL25" s="59"/>
      <c r="AM25" s="85"/>
      <c r="AN25" s="59"/>
      <c r="AO25" s="85"/>
      <c r="AP25" s="59"/>
      <c r="AQ25" s="85"/>
      <c r="AR25" s="59"/>
      <c r="AS25" s="85"/>
      <c r="AT25" s="59"/>
      <c r="AU25" s="85"/>
      <c r="AV25" s="59"/>
      <c r="AW25" s="85"/>
      <c r="AX25" s="59"/>
      <c r="AY25" s="85"/>
      <c r="AZ25" s="59"/>
      <c r="BA25" s="85"/>
      <c r="BB25" s="59"/>
      <c r="BC25" s="85"/>
      <c r="BD25" s="59"/>
      <c r="BE25" s="85"/>
      <c r="BF25" s="59"/>
      <c r="BG25" s="85"/>
      <c r="BH25" s="59"/>
      <c r="BI25" s="85"/>
      <c r="BJ25" s="59"/>
      <c r="BK25" s="85"/>
      <c r="BL25" s="59"/>
      <c r="BM25" s="85"/>
      <c r="BN25" s="59"/>
    </row>
    <row r="26" spans="1:66">
      <c r="A26" s="55"/>
      <c r="B26" s="55"/>
      <c r="C26" s="55"/>
      <c r="D26" s="55"/>
      <c r="E26" s="55"/>
      <c r="F26" s="55"/>
      <c r="G26" s="57"/>
      <c r="H26" s="57"/>
      <c r="I26" s="56"/>
      <c r="J26" s="196"/>
      <c r="K26" s="3"/>
      <c r="L26" s="58"/>
      <c r="M26" s="58"/>
      <c r="N26" s="196"/>
      <c r="O26" s="196"/>
      <c r="P26" s="196"/>
      <c r="Q26" s="196"/>
      <c r="R26" s="55"/>
      <c r="S26" s="286"/>
      <c r="T26" s="286"/>
      <c r="U26" s="55"/>
      <c r="V26" s="4"/>
      <c r="W26" s="4"/>
      <c r="X26" s="4"/>
      <c r="Y26" s="197" t="e">
        <f t="shared" si="0"/>
        <v>#N/A</v>
      </c>
      <c r="Z26" s="60"/>
      <c r="AA26" s="85"/>
      <c r="AB26" s="59"/>
      <c r="AC26" s="85"/>
      <c r="AD26" s="59"/>
      <c r="AE26" s="85"/>
      <c r="AF26" s="59"/>
      <c r="AG26" s="85"/>
      <c r="AH26" s="59"/>
      <c r="AI26" s="85"/>
      <c r="AJ26" s="59"/>
      <c r="AK26" s="85"/>
      <c r="AL26" s="59"/>
      <c r="AM26" s="85"/>
      <c r="AN26" s="59"/>
      <c r="AO26" s="85"/>
      <c r="AP26" s="59"/>
      <c r="AQ26" s="85"/>
      <c r="AR26" s="59"/>
      <c r="AS26" s="85"/>
      <c r="AT26" s="59"/>
      <c r="AU26" s="85"/>
      <c r="AV26" s="59"/>
      <c r="AW26" s="85"/>
      <c r="AX26" s="59"/>
      <c r="AY26" s="85"/>
      <c r="AZ26" s="59"/>
      <c r="BA26" s="85"/>
      <c r="BB26" s="59"/>
      <c r="BC26" s="85"/>
      <c r="BD26" s="59"/>
      <c r="BE26" s="85"/>
      <c r="BF26" s="59"/>
      <c r="BG26" s="85"/>
      <c r="BH26" s="59"/>
      <c r="BI26" s="85"/>
      <c r="BJ26" s="59"/>
      <c r="BK26" s="85"/>
      <c r="BL26" s="59"/>
      <c r="BM26" s="85"/>
      <c r="BN26" s="59"/>
    </row>
    <row r="27" spans="1:66">
      <c r="A27" s="55"/>
      <c r="B27" s="55"/>
      <c r="C27" s="55"/>
      <c r="D27" s="55"/>
      <c r="E27" s="55"/>
      <c r="F27" s="55"/>
      <c r="G27" s="57"/>
      <c r="H27" s="57"/>
      <c r="I27" s="56"/>
      <c r="J27" s="196"/>
      <c r="K27" s="3"/>
      <c r="L27" s="58"/>
      <c r="M27" s="58"/>
      <c r="N27" s="196"/>
      <c r="O27" s="196"/>
      <c r="P27" s="196"/>
      <c r="Q27" s="196"/>
      <c r="R27" s="55"/>
      <c r="S27" s="286"/>
      <c r="T27" s="286"/>
      <c r="U27" s="55"/>
      <c r="V27" s="4"/>
      <c r="W27" s="4"/>
      <c r="X27" s="4"/>
      <c r="Y27" s="197" t="e">
        <f t="shared" si="0"/>
        <v>#N/A</v>
      </c>
      <c r="Z27" s="60"/>
      <c r="AA27" s="85"/>
      <c r="AB27" s="59"/>
      <c r="AC27" s="85"/>
      <c r="AD27" s="59"/>
      <c r="AE27" s="85"/>
      <c r="AF27" s="59"/>
      <c r="AG27" s="85"/>
      <c r="AH27" s="59"/>
      <c r="AI27" s="85"/>
      <c r="AJ27" s="59"/>
      <c r="AK27" s="85"/>
      <c r="AL27" s="59"/>
      <c r="AM27" s="85"/>
      <c r="AN27" s="59"/>
      <c r="AO27" s="85"/>
      <c r="AP27" s="59"/>
      <c r="AQ27" s="85"/>
      <c r="AR27" s="59"/>
      <c r="AS27" s="85"/>
      <c r="AT27" s="59"/>
      <c r="AU27" s="85"/>
      <c r="AV27" s="59"/>
      <c r="AW27" s="85"/>
      <c r="AX27" s="59"/>
      <c r="AY27" s="85"/>
      <c r="AZ27" s="59"/>
      <c r="BA27" s="85"/>
      <c r="BB27" s="59"/>
      <c r="BC27" s="85"/>
      <c r="BD27" s="59"/>
      <c r="BE27" s="85"/>
      <c r="BF27" s="59"/>
      <c r="BG27" s="85"/>
      <c r="BH27" s="59"/>
      <c r="BI27" s="85"/>
      <c r="BJ27" s="59"/>
      <c r="BK27" s="85"/>
      <c r="BL27" s="59"/>
      <c r="BM27" s="85"/>
      <c r="BN27" s="59"/>
    </row>
    <row r="28" spans="1:66">
      <c r="A28" s="55"/>
      <c r="B28" s="55"/>
      <c r="C28" s="55"/>
      <c r="D28" s="55"/>
      <c r="E28" s="55"/>
      <c r="F28" s="55"/>
      <c r="G28" s="57"/>
      <c r="H28" s="57"/>
      <c r="I28" s="56"/>
      <c r="J28" s="196"/>
      <c r="K28" s="3"/>
      <c r="L28" s="58"/>
      <c r="M28" s="58"/>
      <c r="N28" s="196"/>
      <c r="O28" s="196"/>
      <c r="P28" s="196"/>
      <c r="Q28" s="196"/>
      <c r="R28" s="55"/>
      <c r="S28" s="286"/>
      <c r="T28" s="286"/>
      <c r="U28" s="55"/>
      <c r="V28" s="4"/>
      <c r="W28" s="4"/>
      <c r="X28" s="4"/>
      <c r="Y28" s="197" t="e">
        <f t="shared" si="0"/>
        <v>#N/A</v>
      </c>
      <c r="Z28" s="60"/>
      <c r="AA28" s="85"/>
      <c r="AB28" s="59"/>
      <c r="AC28" s="85"/>
      <c r="AD28" s="59"/>
      <c r="AE28" s="85"/>
      <c r="AF28" s="59"/>
      <c r="AG28" s="85"/>
      <c r="AH28" s="59"/>
      <c r="AI28" s="85"/>
      <c r="AJ28" s="59"/>
      <c r="AK28" s="85"/>
      <c r="AL28" s="59"/>
      <c r="AM28" s="85"/>
      <c r="AN28" s="59"/>
      <c r="AO28" s="85"/>
      <c r="AP28" s="59"/>
      <c r="AQ28" s="85"/>
      <c r="AR28" s="59"/>
      <c r="AS28" s="85"/>
      <c r="AT28" s="59"/>
      <c r="AU28" s="85"/>
      <c r="AV28" s="59"/>
      <c r="AW28" s="85"/>
      <c r="AX28" s="59"/>
      <c r="AY28" s="85"/>
      <c r="AZ28" s="59"/>
      <c r="BA28" s="85"/>
      <c r="BB28" s="59"/>
      <c r="BC28" s="85"/>
      <c r="BD28" s="59"/>
      <c r="BE28" s="85"/>
      <c r="BF28" s="59"/>
      <c r="BG28" s="85"/>
      <c r="BH28" s="59"/>
      <c r="BI28" s="85"/>
      <c r="BJ28" s="59"/>
      <c r="BK28" s="85"/>
      <c r="BL28" s="59"/>
      <c r="BM28" s="85"/>
      <c r="BN28" s="59"/>
    </row>
    <row r="29" spans="1:66">
      <c r="A29" s="55"/>
      <c r="B29" s="55"/>
      <c r="C29" s="55"/>
      <c r="D29" s="55"/>
      <c r="E29" s="55"/>
      <c r="F29" s="55"/>
      <c r="G29" s="57"/>
      <c r="H29" s="57"/>
      <c r="I29" s="56"/>
      <c r="J29" s="196"/>
      <c r="K29" s="3"/>
      <c r="L29" s="58"/>
      <c r="M29" s="58"/>
      <c r="N29" s="196"/>
      <c r="O29" s="196"/>
      <c r="P29" s="196"/>
      <c r="Q29" s="196"/>
      <c r="R29" s="55"/>
      <c r="S29" s="286"/>
      <c r="T29" s="286"/>
      <c r="U29" s="55"/>
      <c r="V29" s="4"/>
      <c r="W29" s="4"/>
      <c r="X29" s="4"/>
      <c r="Y29" s="197" t="e">
        <f t="shared" si="0"/>
        <v>#N/A</v>
      </c>
      <c r="Z29" s="60"/>
      <c r="AA29" s="85"/>
      <c r="AB29" s="59"/>
      <c r="AC29" s="85"/>
      <c r="AD29" s="59"/>
      <c r="AE29" s="85"/>
      <c r="AF29" s="59"/>
      <c r="AG29" s="85"/>
      <c r="AH29" s="59"/>
      <c r="AI29" s="85"/>
      <c r="AJ29" s="59"/>
      <c r="AK29" s="85"/>
      <c r="AL29" s="59"/>
      <c r="AM29" s="85"/>
      <c r="AN29" s="59"/>
      <c r="AO29" s="85"/>
      <c r="AP29" s="59"/>
      <c r="AQ29" s="85"/>
      <c r="AR29" s="59"/>
      <c r="AS29" s="85"/>
      <c r="AT29" s="59"/>
      <c r="AU29" s="85"/>
      <c r="AV29" s="59"/>
      <c r="AW29" s="85"/>
      <c r="AX29" s="59"/>
      <c r="AY29" s="85"/>
      <c r="AZ29" s="59"/>
      <c r="BA29" s="85"/>
      <c r="BB29" s="59"/>
      <c r="BC29" s="85"/>
      <c r="BD29" s="59"/>
      <c r="BE29" s="85"/>
      <c r="BF29" s="59"/>
      <c r="BG29" s="85"/>
      <c r="BH29" s="59"/>
      <c r="BI29" s="85"/>
      <c r="BJ29" s="59"/>
      <c r="BK29" s="85"/>
      <c r="BL29" s="59"/>
      <c r="BM29" s="85"/>
      <c r="BN29" s="59"/>
    </row>
    <row r="30" spans="1:66">
      <c r="A30" s="55"/>
      <c r="B30" s="55"/>
      <c r="C30" s="55"/>
      <c r="D30" s="55"/>
      <c r="E30" s="55"/>
      <c r="F30" s="55"/>
      <c r="G30" s="57"/>
      <c r="H30" s="57"/>
      <c r="I30" s="56"/>
      <c r="J30" s="196"/>
      <c r="K30" s="3"/>
      <c r="L30" s="58"/>
      <c r="M30" s="58"/>
      <c r="N30" s="196"/>
      <c r="O30" s="196"/>
      <c r="P30" s="196"/>
      <c r="Q30" s="196"/>
      <c r="R30" s="55"/>
      <c r="S30" s="286"/>
      <c r="T30" s="286"/>
      <c r="U30" s="55"/>
      <c r="V30" s="4"/>
      <c r="W30" s="4"/>
      <c r="X30" s="4"/>
      <c r="Y30" s="197" t="e">
        <f t="shared" si="0"/>
        <v>#N/A</v>
      </c>
      <c r="Z30" s="60"/>
      <c r="AA30" s="85"/>
      <c r="AB30" s="59"/>
      <c r="AC30" s="85"/>
      <c r="AD30" s="59"/>
      <c r="AE30" s="85"/>
      <c r="AF30" s="59"/>
      <c r="AG30" s="85"/>
      <c r="AH30" s="59"/>
      <c r="AI30" s="85"/>
      <c r="AJ30" s="59"/>
      <c r="AK30" s="85"/>
      <c r="AL30" s="59"/>
      <c r="AM30" s="85"/>
      <c r="AN30" s="59"/>
      <c r="AO30" s="85"/>
      <c r="AP30" s="59"/>
      <c r="AQ30" s="85"/>
      <c r="AR30" s="59"/>
      <c r="AS30" s="85"/>
      <c r="AT30" s="59"/>
      <c r="AU30" s="85"/>
      <c r="AV30" s="59"/>
      <c r="AW30" s="85"/>
      <c r="AX30" s="59"/>
      <c r="AY30" s="85"/>
      <c r="AZ30" s="59"/>
      <c r="BA30" s="85"/>
      <c r="BB30" s="59"/>
      <c r="BC30" s="85"/>
      <c r="BD30" s="59"/>
      <c r="BE30" s="85"/>
      <c r="BF30" s="59"/>
      <c r="BG30" s="85"/>
      <c r="BH30" s="59"/>
      <c r="BI30" s="85"/>
      <c r="BJ30" s="59"/>
      <c r="BK30" s="85"/>
      <c r="BL30" s="59"/>
      <c r="BM30" s="85"/>
      <c r="BN30" s="59"/>
    </row>
    <row r="31" spans="1:66">
      <c r="A31" s="55"/>
      <c r="B31" s="55"/>
      <c r="C31" s="55"/>
      <c r="D31" s="55"/>
      <c r="E31" s="55"/>
      <c r="F31" s="55"/>
      <c r="G31" s="57"/>
      <c r="H31" s="57"/>
      <c r="I31" s="56"/>
      <c r="J31" s="196"/>
      <c r="K31" s="3"/>
      <c r="L31" s="58"/>
      <c r="M31" s="58"/>
      <c r="N31" s="196"/>
      <c r="O31" s="196"/>
      <c r="P31" s="196"/>
      <c r="Q31" s="196"/>
      <c r="R31" s="55"/>
      <c r="S31" s="286"/>
      <c r="T31" s="286"/>
      <c r="U31" s="55"/>
      <c r="V31" s="4"/>
      <c r="W31" s="4"/>
      <c r="X31" s="4"/>
      <c r="Y31" s="197" t="e">
        <f t="shared" si="0"/>
        <v>#N/A</v>
      </c>
      <c r="Z31" s="60"/>
      <c r="AA31" s="85"/>
      <c r="AB31" s="59"/>
      <c r="AC31" s="85"/>
      <c r="AD31" s="59"/>
      <c r="AE31" s="85"/>
      <c r="AF31" s="59"/>
      <c r="AG31" s="85"/>
      <c r="AH31" s="59"/>
      <c r="AI31" s="85"/>
      <c r="AJ31" s="59"/>
      <c r="AK31" s="85"/>
      <c r="AL31" s="59"/>
      <c r="AM31" s="85"/>
      <c r="AN31" s="59"/>
      <c r="AO31" s="85"/>
      <c r="AP31" s="59"/>
      <c r="AQ31" s="85"/>
      <c r="AR31" s="59"/>
      <c r="AS31" s="85"/>
      <c r="AT31" s="59"/>
      <c r="AU31" s="85"/>
      <c r="AV31" s="59"/>
      <c r="AW31" s="85"/>
      <c r="AX31" s="59"/>
      <c r="AY31" s="85"/>
      <c r="AZ31" s="59"/>
      <c r="BA31" s="85"/>
      <c r="BB31" s="59"/>
      <c r="BC31" s="85"/>
      <c r="BD31" s="59"/>
      <c r="BE31" s="85"/>
      <c r="BF31" s="59"/>
      <c r="BG31" s="85"/>
      <c r="BH31" s="59"/>
      <c r="BI31" s="85"/>
      <c r="BJ31" s="59"/>
      <c r="BK31" s="85"/>
      <c r="BL31" s="59"/>
      <c r="BM31" s="85"/>
      <c r="BN31" s="59"/>
    </row>
    <row r="32" spans="1:66">
      <c r="A32" s="55"/>
      <c r="B32" s="55"/>
      <c r="C32" s="55"/>
      <c r="D32" s="55"/>
      <c r="E32" s="55"/>
      <c r="F32" s="55"/>
      <c r="G32" s="57"/>
      <c r="H32" s="57"/>
      <c r="I32" s="56"/>
      <c r="J32" s="196"/>
      <c r="K32" s="3"/>
      <c r="L32" s="58"/>
      <c r="M32" s="58"/>
      <c r="N32" s="196"/>
      <c r="O32" s="196"/>
      <c r="P32" s="196"/>
      <c r="Q32" s="196"/>
      <c r="R32" s="55"/>
      <c r="S32" s="286"/>
      <c r="T32" s="286"/>
      <c r="U32" s="55"/>
      <c r="V32" s="4"/>
      <c r="W32" s="4"/>
      <c r="X32" s="4"/>
      <c r="Y32" s="197" t="e">
        <f t="shared" si="0"/>
        <v>#N/A</v>
      </c>
      <c r="Z32" s="60"/>
      <c r="AA32" s="85"/>
      <c r="AB32" s="59"/>
      <c r="AC32" s="85"/>
      <c r="AD32" s="59"/>
      <c r="AE32" s="85"/>
      <c r="AF32" s="59"/>
      <c r="AG32" s="85"/>
      <c r="AH32" s="59"/>
      <c r="AI32" s="85"/>
      <c r="AJ32" s="59"/>
      <c r="AK32" s="85"/>
      <c r="AL32" s="59"/>
      <c r="AM32" s="85"/>
      <c r="AN32" s="59"/>
      <c r="AO32" s="85"/>
      <c r="AP32" s="59"/>
      <c r="AQ32" s="85"/>
      <c r="AR32" s="59"/>
      <c r="AS32" s="85"/>
      <c r="AT32" s="59"/>
      <c r="AU32" s="85"/>
      <c r="AV32" s="59"/>
      <c r="AW32" s="85"/>
      <c r="AX32" s="59"/>
      <c r="AY32" s="85"/>
      <c r="AZ32" s="59"/>
      <c r="BA32" s="85"/>
      <c r="BB32" s="59"/>
      <c r="BC32" s="85"/>
      <c r="BD32" s="59"/>
      <c r="BE32" s="85"/>
      <c r="BF32" s="59"/>
      <c r="BG32" s="85"/>
      <c r="BH32" s="59"/>
      <c r="BI32" s="85"/>
      <c r="BJ32" s="59"/>
      <c r="BK32" s="85"/>
      <c r="BL32" s="59"/>
      <c r="BM32" s="85"/>
      <c r="BN32" s="59"/>
    </row>
    <row r="33" spans="1:66">
      <c r="A33" s="55"/>
      <c r="B33" s="55"/>
      <c r="C33" s="55"/>
      <c r="D33" s="55"/>
      <c r="E33" s="55"/>
      <c r="F33" s="55"/>
      <c r="G33" s="57"/>
      <c r="H33" s="57"/>
      <c r="I33" s="56"/>
      <c r="J33" s="196"/>
      <c r="K33" s="3"/>
      <c r="L33" s="58"/>
      <c r="M33" s="58"/>
      <c r="N33" s="196"/>
      <c r="O33" s="196"/>
      <c r="P33" s="196"/>
      <c r="Q33" s="196"/>
      <c r="R33" s="55"/>
      <c r="S33" s="286"/>
      <c r="T33" s="286"/>
      <c r="U33" s="55"/>
      <c r="V33" s="4"/>
      <c r="W33" s="4"/>
      <c r="X33" s="4"/>
      <c r="Y33" s="197" t="e">
        <f t="shared" si="0"/>
        <v>#N/A</v>
      </c>
      <c r="Z33" s="60"/>
      <c r="AA33" s="85"/>
      <c r="AB33" s="59"/>
      <c r="AC33" s="85"/>
      <c r="AD33" s="59"/>
      <c r="AE33" s="85"/>
      <c r="AF33" s="59"/>
      <c r="AG33" s="85"/>
      <c r="AH33" s="59"/>
      <c r="AI33" s="85"/>
      <c r="AJ33" s="59"/>
      <c r="AK33" s="85"/>
      <c r="AL33" s="59"/>
      <c r="AM33" s="85"/>
      <c r="AN33" s="59"/>
      <c r="AO33" s="85"/>
      <c r="AP33" s="59"/>
      <c r="AQ33" s="85"/>
      <c r="AR33" s="59"/>
      <c r="AS33" s="85"/>
      <c r="AT33" s="59"/>
      <c r="AU33" s="85"/>
      <c r="AV33" s="59"/>
      <c r="AW33" s="85"/>
      <c r="AX33" s="59"/>
      <c r="AY33" s="85"/>
      <c r="AZ33" s="59"/>
      <c r="BA33" s="85"/>
      <c r="BB33" s="59"/>
      <c r="BC33" s="85"/>
      <c r="BD33" s="59"/>
      <c r="BE33" s="85"/>
      <c r="BF33" s="59"/>
      <c r="BG33" s="85"/>
      <c r="BH33" s="59"/>
      <c r="BI33" s="85"/>
      <c r="BJ33" s="59"/>
      <c r="BK33" s="85"/>
      <c r="BL33" s="59"/>
      <c r="BM33" s="85"/>
      <c r="BN33" s="59"/>
    </row>
    <row r="34" spans="1:66">
      <c r="A34" s="55"/>
      <c r="B34" s="55"/>
      <c r="C34" s="55"/>
      <c r="D34" s="55"/>
      <c r="E34" s="55"/>
      <c r="F34" s="55"/>
      <c r="G34" s="57"/>
      <c r="H34" s="57"/>
      <c r="I34" s="56"/>
      <c r="J34" s="196"/>
      <c r="K34" s="3"/>
      <c r="L34" s="58"/>
      <c r="M34" s="58"/>
      <c r="N34" s="196"/>
      <c r="O34" s="196"/>
      <c r="P34" s="196"/>
      <c r="Q34" s="196"/>
      <c r="R34" s="55"/>
      <c r="S34" s="286"/>
      <c r="T34" s="286"/>
      <c r="U34" s="55"/>
      <c r="V34" s="4"/>
      <c r="W34" s="4"/>
      <c r="X34" s="4"/>
      <c r="Y34" s="197" t="e">
        <f t="shared" si="0"/>
        <v>#N/A</v>
      </c>
      <c r="Z34" s="60"/>
      <c r="AA34" s="85"/>
      <c r="AB34" s="59"/>
      <c r="AC34" s="85"/>
      <c r="AD34" s="59"/>
      <c r="AE34" s="85"/>
      <c r="AF34" s="59"/>
      <c r="AG34" s="85"/>
      <c r="AH34" s="59"/>
      <c r="AI34" s="85"/>
      <c r="AJ34" s="59"/>
      <c r="AK34" s="85"/>
      <c r="AL34" s="59"/>
      <c r="AM34" s="85"/>
      <c r="AN34" s="59"/>
      <c r="AO34" s="85"/>
      <c r="AP34" s="59"/>
      <c r="AQ34" s="85"/>
      <c r="AR34" s="59"/>
      <c r="AS34" s="85"/>
      <c r="AT34" s="59"/>
      <c r="AU34" s="85"/>
      <c r="AV34" s="59"/>
      <c r="AW34" s="85"/>
      <c r="AX34" s="59"/>
      <c r="AY34" s="85"/>
      <c r="AZ34" s="59"/>
      <c r="BA34" s="85"/>
      <c r="BB34" s="59"/>
      <c r="BC34" s="85"/>
      <c r="BD34" s="59"/>
      <c r="BE34" s="85"/>
      <c r="BF34" s="59"/>
      <c r="BG34" s="85"/>
      <c r="BH34" s="59"/>
      <c r="BI34" s="85"/>
      <c r="BJ34" s="59"/>
      <c r="BK34" s="85"/>
      <c r="BL34" s="59"/>
      <c r="BM34" s="85"/>
      <c r="BN34" s="59"/>
    </row>
    <row r="35" spans="1:66">
      <c r="A35" s="55"/>
      <c r="B35" s="55"/>
      <c r="C35" s="55"/>
      <c r="D35" s="55"/>
      <c r="E35" s="55"/>
      <c r="F35" s="55"/>
      <c r="G35" s="57"/>
      <c r="H35" s="57"/>
      <c r="I35" s="56"/>
      <c r="J35" s="196"/>
      <c r="K35" s="3"/>
      <c r="L35" s="58"/>
      <c r="M35" s="58"/>
      <c r="N35" s="196"/>
      <c r="O35" s="196"/>
      <c r="P35" s="196"/>
      <c r="Q35" s="196"/>
      <c r="R35" s="55"/>
      <c r="S35" s="286"/>
      <c r="T35" s="286"/>
      <c r="U35" s="55"/>
      <c r="V35" s="4"/>
      <c r="W35" s="4"/>
      <c r="X35" s="4"/>
      <c r="Y35" s="197" t="e">
        <f t="shared" si="0"/>
        <v>#N/A</v>
      </c>
      <c r="Z35" s="60"/>
      <c r="AA35" s="85"/>
      <c r="AB35" s="59"/>
      <c r="AC35" s="85"/>
      <c r="AD35" s="59"/>
      <c r="AE35" s="85"/>
      <c r="AF35" s="59"/>
      <c r="AG35" s="85"/>
      <c r="AH35" s="59"/>
      <c r="AI35" s="85"/>
      <c r="AJ35" s="59"/>
      <c r="AK35" s="85"/>
      <c r="AL35" s="59"/>
      <c r="AM35" s="85"/>
      <c r="AN35" s="59"/>
      <c r="AO35" s="85"/>
      <c r="AP35" s="59"/>
      <c r="AQ35" s="85"/>
      <c r="AR35" s="59"/>
      <c r="AS35" s="85"/>
      <c r="AT35" s="59"/>
      <c r="AU35" s="85"/>
      <c r="AV35" s="59"/>
      <c r="AW35" s="85"/>
      <c r="AX35" s="59"/>
      <c r="AY35" s="85"/>
      <c r="AZ35" s="59"/>
      <c r="BA35" s="85"/>
      <c r="BB35" s="59"/>
      <c r="BC35" s="85"/>
      <c r="BD35" s="59"/>
      <c r="BE35" s="85"/>
      <c r="BF35" s="59"/>
      <c r="BG35" s="85"/>
      <c r="BH35" s="59"/>
      <c r="BI35" s="85"/>
      <c r="BJ35" s="59"/>
      <c r="BK35" s="85"/>
      <c r="BL35" s="59"/>
      <c r="BM35" s="85"/>
      <c r="BN35" s="59"/>
    </row>
    <row r="36" spans="1:66">
      <c r="A36" s="55"/>
      <c r="B36" s="55"/>
      <c r="C36" s="55"/>
      <c r="D36" s="55"/>
      <c r="E36" s="55"/>
      <c r="F36" s="55"/>
      <c r="G36" s="57"/>
      <c r="H36" s="57"/>
      <c r="I36" s="56"/>
      <c r="J36" s="196"/>
      <c r="K36" s="3"/>
      <c r="L36" s="58"/>
      <c r="M36" s="58"/>
      <c r="N36" s="196"/>
      <c r="O36" s="196"/>
      <c r="P36" s="196"/>
      <c r="Q36" s="196"/>
      <c r="R36" s="55"/>
      <c r="S36" s="286"/>
      <c r="T36" s="286"/>
      <c r="U36" s="55"/>
      <c r="V36" s="4"/>
      <c r="W36" s="4"/>
      <c r="X36" s="4"/>
      <c r="Y36" s="197" t="e">
        <f t="shared" si="0"/>
        <v>#N/A</v>
      </c>
      <c r="Z36" s="60"/>
      <c r="AA36" s="85"/>
      <c r="AB36" s="59"/>
      <c r="AC36" s="85"/>
      <c r="AD36" s="59"/>
      <c r="AE36" s="85"/>
      <c r="AF36" s="59"/>
      <c r="AG36" s="85"/>
      <c r="AH36" s="59"/>
      <c r="AI36" s="85"/>
      <c r="AJ36" s="59"/>
      <c r="AK36" s="85"/>
      <c r="AL36" s="59"/>
      <c r="AM36" s="85"/>
      <c r="AN36" s="59"/>
      <c r="AO36" s="85"/>
      <c r="AP36" s="59"/>
      <c r="AQ36" s="85"/>
      <c r="AR36" s="59"/>
      <c r="AS36" s="85"/>
      <c r="AT36" s="59"/>
      <c r="AU36" s="85"/>
      <c r="AV36" s="59"/>
      <c r="AW36" s="85"/>
      <c r="AX36" s="59"/>
      <c r="AY36" s="85"/>
      <c r="AZ36" s="59"/>
      <c r="BA36" s="85"/>
      <c r="BB36" s="59"/>
      <c r="BC36" s="85"/>
      <c r="BD36" s="59"/>
      <c r="BE36" s="85"/>
      <c r="BF36" s="59"/>
      <c r="BG36" s="85"/>
      <c r="BH36" s="59"/>
      <c r="BI36" s="85"/>
      <c r="BJ36" s="59"/>
      <c r="BK36" s="85"/>
      <c r="BL36" s="59"/>
      <c r="BM36" s="85"/>
      <c r="BN36" s="59"/>
    </row>
    <row r="37" spans="1:66">
      <c r="A37" s="55"/>
      <c r="B37" s="55"/>
      <c r="C37" s="55"/>
      <c r="D37" s="55"/>
      <c r="E37" s="55"/>
      <c r="F37" s="55"/>
      <c r="G37" s="57"/>
      <c r="H37" s="57"/>
      <c r="I37" s="56"/>
      <c r="J37" s="196"/>
      <c r="K37" s="3"/>
      <c r="L37" s="58"/>
      <c r="M37" s="58"/>
      <c r="N37" s="196"/>
      <c r="O37" s="196"/>
      <c r="P37" s="196"/>
      <c r="Q37" s="196"/>
      <c r="R37" s="55"/>
      <c r="S37" s="286"/>
      <c r="T37" s="286"/>
      <c r="U37" s="55"/>
      <c r="V37" s="4"/>
      <c r="W37" s="4"/>
      <c r="X37" s="4"/>
      <c r="Y37" s="197" t="e">
        <f t="shared" si="0"/>
        <v>#N/A</v>
      </c>
      <c r="Z37" s="60"/>
      <c r="AA37" s="85"/>
      <c r="AB37" s="59"/>
      <c r="AC37" s="85"/>
      <c r="AD37" s="59"/>
      <c r="AE37" s="85"/>
      <c r="AF37" s="59"/>
      <c r="AG37" s="85"/>
      <c r="AH37" s="59"/>
      <c r="AI37" s="85"/>
      <c r="AJ37" s="59"/>
      <c r="AK37" s="85"/>
      <c r="AL37" s="59"/>
      <c r="AM37" s="85"/>
      <c r="AN37" s="59"/>
      <c r="AO37" s="85"/>
      <c r="AP37" s="59"/>
      <c r="AQ37" s="85"/>
      <c r="AR37" s="59"/>
      <c r="AS37" s="85"/>
      <c r="AT37" s="59"/>
      <c r="AU37" s="85"/>
      <c r="AV37" s="59"/>
      <c r="AW37" s="85"/>
      <c r="AX37" s="59"/>
      <c r="AY37" s="85"/>
      <c r="AZ37" s="59"/>
      <c r="BA37" s="85"/>
      <c r="BB37" s="59"/>
      <c r="BC37" s="85"/>
      <c r="BD37" s="59"/>
      <c r="BE37" s="85"/>
      <c r="BF37" s="59"/>
      <c r="BG37" s="85"/>
      <c r="BH37" s="59"/>
      <c r="BI37" s="85"/>
      <c r="BJ37" s="59"/>
      <c r="BK37" s="85"/>
      <c r="BL37" s="59"/>
      <c r="BM37" s="85"/>
      <c r="BN37" s="59"/>
    </row>
    <row r="38" spans="1:66">
      <c r="A38" s="55"/>
      <c r="B38" s="55"/>
      <c r="C38" s="55"/>
      <c r="D38" s="55"/>
      <c r="E38" s="55"/>
      <c r="F38" s="55"/>
      <c r="G38" s="57"/>
      <c r="H38" s="57"/>
      <c r="I38" s="56"/>
      <c r="J38" s="196"/>
      <c r="K38" s="3"/>
      <c r="L38" s="58"/>
      <c r="M38" s="58"/>
      <c r="N38" s="196"/>
      <c r="O38" s="196"/>
      <c r="P38" s="196"/>
      <c r="Q38" s="196"/>
      <c r="R38" s="55"/>
      <c r="S38" s="286"/>
      <c r="T38" s="286"/>
      <c r="U38" s="55"/>
      <c r="V38" s="4"/>
      <c r="W38" s="4"/>
      <c r="X38" s="4"/>
      <c r="Y38" s="197" t="e">
        <f t="shared" si="0"/>
        <v>#N/A</v>
      </c>
      <c r="Z38" s="60"/>
      <c r="AA38" s="85"/>
      <c r="AB38" s="59"/>
      <c r="AC38" s="85"/>
      <c r="AD38" s="59"/>
      <c r="AE38" s="85"/>
      <c r="AF38" s="59"/>
      <c r="AG38" s="85"/>
      <c r="AH38" s="59"/>
      <c r="AI38" s="85"/>
      <c r="AJ38" s="59"/>
      <c r="AK38" s="85"/>
      <c r="AL38" s="59"/>
      <c r="AM38" s="85"/>
      <c r="AN38" s="59"/>
      <c r="AO38" s="85"/>
      <c r="AP38" s="59"/>
      <c r="AQ38" s="85"/>
      <c r="AR38" s="59"/>
      <c r="AS38" s="85"/>
      <c r="AT38" s="59"/>
      <c r="AU38" s="85"/>
      <c r="AV38" s="59"/>
      <c r="AW38" s="85"/>
      <c r="AX38" s="59"/>
      <c r="AY38" s="85"/>
      <c r="AZ38" s="59"/>
      <c r="BA38" s="85"/>
      <c r="BB38" s="59"/>
      <c r="BC38" s="85"/>
      <c r="BD38" s="59"/>
      <c r="BE38" s="85"/>
      <c r="BF38" s="59"/>
      <c r="BG38" s="85"/>
      <c r="BH38" s="59"/>
      <c r="BI38" s="85"/>
      <c r="BJ38" s="59"/>
      <c r="BK38" s="85"/>
      <c r="BL38" s="59"/>
      <c r="BM38" s="85"/>
      <c r="BN38" s="59"/>
    </row>
    <row r="39" spans="1:66">
      <c r="A39" s="55"/>
      <c r="B39" s="55"/>
      <c r="C39" s="55"/>
      <c r="D39" s="55"/>
      <c r="E39" s="55"/>
      <c r="F39" s="55"/>
      <c r="G39" s="57"/>
      <c r="H39" s="57"/>
      <c r="I39" s="56"/>
      <c r="J39" s="196"/>
      <c r="K39" s="3"/>
      <c r="L39" s="58"/>
      <c r="M39" s="58"/>
      <c r="N39" s="196"/>
      <c r="O39" s="196"/>
      <c r="P39" s="196"/>
      <c r="Q39" s="196"/>
      <c r="R39" s="55"/>
      <c r="S39" s="286"/>
      <c r="T39" s="286"/>
      <c r="U39" s="55"/>
      <c r="V39" s="4"/>
      <c r="W39" s="4"/>
      <c r="X39" s="4"/>
      <c r="Y39" s="197" t="e">
        <f t="shared" ref="Y39:Y70" si="1">IF(N39="-","",VLOOKUP(N39,EUSIPA_Table,2,0))</f>
        <v>#N/A</v>
      </c>
      <c r="Z39" s="60"/>
      <c r="AA39" s="85"/>
      <c r="AB39" s="59"/>
      <c r="AC39" s="85"/>
      <c r="AD39" s="59"/>
      <c r="AE39" s="85"/>
      <c r="AF39" s="59"/>
      <c r="AG39" s="85"/>
      <c r="AH39" s="59"/>
      <c r="AI39" s="85"/>
      <c r="AJ39" s="59"/>
      <c r="AK39" s="85"/>
      <c r="AL39" s="59"/>
      <c r="AM39" s="85"/>
      <c r="AN39" s="59"/>
      <c r="AO39" s="85"/>
      <c r="AP39" s="59"/>
      <c r="AQ39" s="85"/>
      <c r="AR39" s="59"/>
      <c r="AS39" s="85"/>
      <c r="AT39" s="59"/>
      <c r="AU39" s="85"/>
      <c r="AV39" s="59"/>
      <c r="AW39" s="85"/>
      <c r="AX39" s="59"/>
      <c r="AY39" s="85"/>
      <c r="AZ39" s="59"/>
      <c r="BA39" s="85"/>
      <c r="BB39" s="59"/>
      <c r="BC39" s="85"/>
      <c r="BD39" s="59"/>
      <c r="BE39" s="85"/>
      <c r="BF39" s="59"/>
      <c r="BG39" s="85"/>
      <c r="BH39" s="59"/>
      <c r="BI39" s="85"/>
      <c r="BJ39" s="59"/>
      <c r="BK39" s="85"/>
      <c r="BL39" s="59"/>
      <c r="BM39" s="85"/>
      <c r="BN39" s="59"/>
    </row>
    <row r="40" spans="1:66">
      <c r="A40" s="55"/>
      <c r="B40" s="55"/>
      <c r="C40" s="55"/>
      <c r="D40" s="55"/>
      <c r="E40" s="55"/>
      <c r="F40" s="55"/>
      <c r="G40" s="57"/>
      <c r="H40" s="57"/>
      <c r="I40" s="56"/>
      <c r="J40" s="196"/>
      <c r="K40" s="3"/>
      <c r="L40" s="58"/>
      <c r="M40" s="58"/>
      <c r="N40" s="196"/>
      <c r="O40" s="196"/>
      <c r="P40" s="196"/>
      <c r="Q40" s="196"/>
      <c r="R40" s="55"/>
      <c r="S40" s="286"/>
      <c r="T40" s="286"/>
      <c r="U40" s="55"/>
      <c r="V40" s="4"/>
      <c r="W40" s="4"/>
      <c r="X40" s="4"/>
      <c r="Y40" s="197" t="e">
        <f t="shared" si="1"/>
        <v>#N/A</v>
      </c>
      <c r="Z40" s="60"/>
      <c r="AA40" s="85"/>
      <c r="AB40" s="59"/>
      <c r="AC40" s="85"/>
      <c r="AD40" s="59"/>
      <c r="AE40" s="85"/>
      <c r="AF40" s="59"/>
      <c r="AG40" s="85"/>
      <c r="AH40" s="59"/>
      <c r="AI40" s="85"/>
      <c r="AJ40" s="59"/>
      <c r="AK40" s="85"/>
      <c r="AL40" s="59"/>
      <c r="AM40" s="85"/>
      <c r="AN40" s="59"/>
      <c r="AO40" s="85"/>
      <c r="AP40" s="59"/>
      <c r="AQ40" s="85"/>
      <c r="AR40" s="59"/>
      <c r="AS40" s="85"/>
      <c r="AT40" s="59"/>
      <c r="AU40" s="85"/>
      <c r="AV40" s="59"/>
      <c r="AW40" s="85"/>
      <c r="AX40" s="59"/>
      <c r="AY40" s="85"/>
      <c r="AZ40" s="59"/>
      <c r="BA40" s="85"/>
      <c r="BB40" s="59"/>
      <c r="BC40" s="85"/>
      <c r="BD40" s="59"/>
      <c r="BE40" s="85"/>
      <c r="BF40" s="59"/>
      <c r="BG40" s="85"/>
      <c r="BH40" s="59"/>
      <c r="BI40" s="85"/>
      <c r="BJ40" s="59"/>
      <c r="BK40" s="85"/>
      <c r="BL40" s="59"/>
      <c r="BM40" s="85"/>
      <c r="BN40" s="59"/>
    </row>
    <row r="41" spans="1:66">
      <c r="A41" s="55"/>
      <c r="B41" s="55"/>
      <c r="C41" s="55"/>
      <c r="D41" s="55"/>
      <c r="E41" s="55"/>
      <c r="F41" s="55"/>
      <c r="G41" s="57"/>
      <c r="H41" s="57"/>
      <c r="I41" s="56"/>
      <c r="J41" s="196"/>
      <c r="K41" s="3"/>
      <c r="L41" s="58"/>
      <c r="M41" s="58"/>
      <c r="N41" s="196"/>
      <c r="O41" s="196"/>
      <c r="P41" s="196"/>
      <c r="Q41" s="196"/>
      <c r="R41" s="55"/>
      <c r="S41" s="286"/>
      <c r="T41" s="286"/>
      <c r="U41" s="55"/>
      <c r="V41" s="4"/>
      <c r="W41" s="4"/>
      <c r="X41" s="4"/>
      <c r="Y41" s="197" t="e">
        <f t="shared" si="1"/>
        <v>#N/A</v>
      </c>
      <c r="Z41" s="60"/>
      <c r="AA41" s="85"/>
      <c r="AB41" s="59"/>
      <c r="AC41" s="85"/>
      <c r="AD41" s="59"/>
      <c r="AE41" s="85"/>
      <c r="AF41" s="59"/>
      <c r="AG41" s="85"/>
      <c r="AH41" s="59"/>
      <c r="AI41" s="85"/>
      <c r="AJ41" s="59"/>
      <c r="AK41" s="85"/>
      <c r="AL41" s="59"/>
      <c r="AM41" s="85"/>
      <c r="AN41" s="59"/>
      <c r="AO41" s="85"/>
      <c r="AP41" s="59"/>
      <c r="AQ41" s="85"/>
      <c r="AR41" s="59"/>
      <c r="AS41" s="85"/>
      <c r="AT41" s="59"/>
      <c r="AU41" s="85"/>
      <c r="AV41" s="59"/>
      <c r="AW41" s="85"/>
      <c r="AX41" s="59"/>
      <c r="AY41" s="85"/>
      <c r="AZ41" s="59"/>
      <c r="BA41" s="85"/>
      <c r="BB41" s="59"/>
      <c r="BC41" s="85"/>
      <c r="BD41" s="59"/>
      <c r="BE41" s="85"/>
      <c r="BF41" s="59"/>
      <c r="BG41" s="85"/>
      <c r="BH41" s="59"/>
      <c r="BI41" s="85"/>
      <c r="BJ41" s="59"/>
      <c r="BK41" s="85"/>
      <c r="BL41" s="59"/>
      <c r="BM41" s="85"/>
      <c r="BN41" s="59"/>
    </row>
    <row r="42" spans="1:66">
      <c r="A42" s="55"/>
      <c r="B42" s="55"/>
      <c r="C42" s="55"/>
      <c r="D42" s="55"/>
      <c r="E42" s="55"/>
      <c r="F42" s="55"/>
      <c r="G42" s="57"/>
      <c r="H42" s="57"/>
      <c r="I42" s="56"/>
      <c r="J42" s="196"/>
      <c r="K42" s="3"/>
      <c r="L42" s="58"/>
      <c r="M42" s="58"/>
      <c r="N42" s="196"/>
      <c r="O42" s="196"/>
      <c r="P42" s="196"/>
      <c r="Q42" s="196"/>
      <c r="R42" s="55"/>
      <c r="S42" s="286"/>
      <c r="T42" s="286"/>
      <c r="U42" s="55"/>
      <c r="V42" s="4"/>
      <c r="W42" s="4"/>
      <c r="X42" s="4"/>
      <c r="Y42" s="197" t="e">
        <f t="shared" si="1"/>
        <v>#N/A</v>
      </c>
      <c r="Z42" s="60"/>
      <c r="AA42" s="85"/>
      <c r="AB42" s="59"/>
      <c r="AC42" s="85"/>
      <c r="AD42" s="59"/>
      <c r="AE42" s="85"/>
      <c r="AF42" s="59"/>
      <c r="AG42" s="85"/>
      <c r="AH42" s="59"/>
      <c r="AI42" s="85"/>
      <c r="AJ42" s="59"/>
      <c r="AK42" s="85"/>
      <c r="AL42" s="59"/>
      <c r="AM42" s="85"/>
      <c r="AN42" s="59"/>
      <c r="AO42" s="85"/>
      <c r="AP42" s="59"/>
      <c r="AQ42" s="85"/>
      <c r="AR42" s="59"/>
      <c r="AS42" s="85"/>
      <c r="AT42" s="59"/>
      <c r="AU42" s="85"/>
      <c r="AV42" s="59"/>
      <c r="AW42" s="85"/>
      <c r="AX42" s="59"/>
      <c r="AY42" s="85"/>
      <c r="AZ42" s="59"/>
      <c r="BA42" s="85"/>
      <c r="BB42" s="59"/>
      <c r="BC42" s="85"/>
      <c r="BD42" s="59"/>
      <c r="BE42" s="85"/>
      <c r="BF42" s="59"/>
      <c r="BG42" s="85"/>
      <c r="BH42" s="59"/>
      <c r="BI42" s="85"/>
      <c r="BJ42" s="59"/>
      <c r="BK42" s="85"/>
      <c r="BL42" s="59"/>
      <c r="BM42" s="85"/>
      <c r="BN42" s="59"/>
    </row>
    <row r="43" spans="1:66">
      <c r="A43" s="55"/>
      <c r="B43" s="55"/>
      <c r="C43" s="55"/>
      <c r="D43" s="55"/>
      <c r="E43" s="55"/>
      <c r="F43" s="55"/>
      <c r="G43" s="57"/>
      <c r="H43" s="57"/>
      <c r="I43" s="56"/>
      <c r="J43" s="196"/>
      <c r="K43" s="3"/>
      <c r="L43" s="58"/>
      <c r="M43" s="58"/>
      <c r="N43" s="196"/>
      <c r="O43" s="196"/>
      <c r="P43" s="196"/>
      <c r="Q43" s="196"/>
      <c r="R43" s="55"/>
      <c r="S43" s="286"/>
      <c r="T43" s="286"/>
      <c r="U43" s="55"/>
      <c r="V43" s="4"/>
      <c r="W43" s="4"/>
      <c r="X43" s="4"/>
      <c r="Y43" s="197" t="e">
        <f t="shared" si="1"/>
        <v>#N/A</v>
      </c>
      <c r="Z43" s="60"/>
      <c r="AA43" s="85"/>
      <c r="AB43" s="59"/>
      <c r="AC43" s="85"/>
      <c r="AD43" s="59"/>
      <c r="AE43" s="85"/>
      <c r="AF43" s="59"/>
      <c r="AG43" s="85"/>
      <c r="AH43" s="59"/>
      <c r="AI43" s="85"/>
      <c r="AJ43" s="59"/>
      <c r="AK43" s="85"/>
      <c r="AL43" s="59"/>
      <c r="AM43" s="85"/>
      <c r="AN43" s="59"/>
      <c r="AO43" s="85"/>
      <c r="AP43" s="59"/>
      <c r="AQ43" s="85"/>
      <c r="AR43" s="59"/>
      <c r="AS43" s="85"/>
      <c r="AT43" s="59"/>
      <c r="AU43" s="85"/>
      <c r="AV43" s="59"/>
      <c r="AW43" s="85"/>
      <c r="AX43" s="59"/>
      <c r="AY43" s="85"/>
      <c r="AZ43" s="59"/>
      <c r="BA43" s="85"/>
      <c r="BB43" s="59"/>
      <c r="BC43" s="85"/>
      <c r="BD43" s="59"/>
      <c r="BE43" s="85"/>
      <c r="BF43" s="59"/>
      <c r="BG43" s="85"/>
      <c r="BH43" s="59"/>
      <c r="BI43" s="85"/>
      <c r="BJ43" s="59"/>
      <c r="BK43" s="85"/>
      <c r="BL43" s="59"/>
      <c r="BM43" s="85"/>
      <c r="BN43" s="59"/>
    </row>
    <row r="44" spans="1:66">
      <c r="A44" s="55"/>
      <c r="B44" s="55"/>
      <c r="C44" s="55"/>
      <c r="D44" s="55"/>
      <c r="E44" s="55"/>
      <c r="F44" s="55"/>
      <c r="G44" s="57"/>
      <c r="H44" s="57"/>
      <c r="I44" s="56"/>
      <c r="J44" s="196"/>
      <c r="K44" s="3"/>
      <c r="L44" s="58"/>
      <c r="M44" s="58"/>
      <c r="N44" s="196"/>
      <c r="O44" s="196"/>
      <c r="P44" s="196"/>
      <c r="Q44" s="196"/>
      <c r="R44" s="55"/>
      <c r="S44" s="286"/>
      <c r="T44" s="286"/>
      <c r="U44" s="55"/>
      <c r="V44" s="4"/>
      <c r="W44" s="4"/>
      <c r="X44" s="4"/>
      <c r="Y44" s="197" t="e">
        <f t="shared" si="1"/>
        <v>#N/A</v>
      </c>
      <c r="Z44" s="60"/>
      <c r="AA44" s="85"/>
      <c r="AB44" s="59"/>
      <c r="AC44" s="85"/>
      <c r="AD44" s="59"/>
      <c r="AE44" s="85"/>
      <c r="AF44" s="59"/>
      <c r="AG44" s="85"/>
      <c r="AH44" s="59"/>
      <c r="AI44" s="85"/>
      <c r="AJ44" s="59"/>
      <c r="AK44" s="85"/>
      <c r="AL44" s="59"/>
      <c r="AM44" s="85"/>
      <c r="AN44" s="59"/>
      <c r="AO44" s="85"/>
      <c r="AP44" s="59"/>
      <c r="AQ44" s="85"/>
      <c r="AR44" s="59"/>
      <c r="AS44" s="85"/>
      <c r="AT44" s="59"/>
      <c r="AU44" s="85"/>
      <c r="AV44" s="59"/>
      <c r="AW44" s="85"/>
      <c r="AX44" s="59"/>
      <c r="AY44" s="85"/>
      <c r="AZ44" s="59"/>
      <c r="BA44" s="85"/>
      <c r="BB44" s="59"/>
      <c r="BC44" s="85"/>
      <c r="BD44" s="59"/>
      <c r="BE44" s="85"/>
      <c r="BF44" s="59"/>
      <c r="BG44" s="85"/>
      <c r="BH44" s="59"/>
      <c r="BI44" s="85"/>
      <c r="BJ44" s="59"/>
      <c r="BK44" s="85"/>
      <c r="BL44" s="59"/>
      <c r="BM44" s="85"/>
      <c r="BN44" s="59"/>
    </row>
    <row r="45" spans="1:66">
      <c r="A45" s="55"/>
      <c r="B45" s="55"/>
      <c r="C45" s="55"/>
      <c r="D45" s="55"/>
      <c r="E45" s="55"/>
      <c r="F45" s="55"/>
      <c r="G45" s="57"/>
      <c r="H45" s="57"/>
      <c r="I45" s="56"/>
      <c r="J45" s="196"/>
      <c r="K45" s="3"/>
      <c r="L45" s="58"/>
      <c r="M45" s="58"/>
      <c r="N45" s="196"/>
      <c r="O45" s="196"/>
      <c r="P45" s="196"/>
      <c r="Q45" s="196"/>
      <c r="R45" s="55"/>
      <c r="S45" s="286"/>
      <c r="T45" s="286"/>
      <c r="U45" s="55"/>
      <c r="V45" s="4"/>
      <c r="W45" s="4"/>
      <c r="X45" s="4"/>
      <c r="Y45" s="197" t="e">
        <f t="shared" si="1"/>
        <v>#N/A</v>
      </c>
      <c r="Z45" s="60"/>
      <c r="AA45" s="85"/>
      <c r="AB45" s="59"/>
      <c r="AC45" s="85"/>
      <c r="AD45" s="59"/>
      <c r="AE45" s="85"/>
      <c r="AF45" s="59"/>
      <c r="AG45" s="85"/>
      <c r="AH45" s="59"/>
      <c r="AI45" s="85"/>
      <c r="AJ45" s="59"/>
      <c r="AK45" s="85"/>
      <c r="AL45" s="59"/>
      <c r="AM45" s="85"/>
      <c r="AN45" s="59"/>
      <c r="AO45" s="85"/>
      <c r="AP45" s="59"/>
      <c r="AQ45" s="85"/>
      <c r="AR45" s="59"/>
      <c r="AS45" s="85"/>
      <c r="AT45" s="59"/>
      <c r="AU45" s="85"/>
      <c r="AV45" s="59"/>
      <c r="AW45" s="85"/>
      <c r="AX45" s="59"/>
      <c r="AY45" s="85"/>
      <c r="AZ45" s="59"/>
      <c r="BA45" s="85"/>
      <c r="BB45" s="59"/>
      <c r="BC45" s="85"/>
      <c r="BD45" s="59"/>
      <c r="BE45" s="85"/>
      <c r="BF45" s="59"/>
      <c r="BG45" s="85"/>
      <c r="BH45" s="59"/>
      <c r="BI45" s="85"/>
      <c r="BJ45" s="59"/>
      <c r="BK45" s="85"/>
      <c r="BL45" s="59"/>
      <c r="BM45" s="85"/>
      <c r="BN45" s="59"/>
    </row>
    <row r="46" spans="1:66">
      <c r="A46" s="55"/>
      <c r="B46" s="55"/>
      <c r="C46" s="55"/>
      <c r="D46" s="55"/>
      <c r="E46" s="55"/>
      <c r="F46" s="55"/>
      <c r="G46" s="57"/>
      <c r="H46" s="57"/>
      <c r="I46" s="56"/>
      <c r="J46" s="196"/>
      <c r="K46" s="3"/>
      <c r="L46" s="58"/>
      <c r="M46" s="58"/>
      <c r="N46" s="196"/>
      <c r="O46" s="196"/>
      <c r="P46" s="196"/>
      <c r="Q46" s="196"/>
      <c r="R46" s="55"/>
      <c r="S46" s="286"/>
      <c r="T46" s="286"/>
      <c r="U46" s="55"/>
      <c r="V46" s="4"/>
      <c r="W46" s="4"/>
      <c r="X46" s="4"/>
      <c r="Y46" s="197" t="e">
        <f t="shared" si="1"/>
        <v>#N/A</v>
      </c>
      <c r="Z46" s="60"/>
      <c r="AA46" s="85"/>
      <c r="AB46" s="59"/>
      <c r="AC46" s="85"/>
      <c r="AD46" s="59"/>
      <c r="AE46" s="85"/>
      <c r="AF46" s="59"/>
      <c r="AG46" s="85"/>
      <c r="AH46" s="59"/>
      <c r="AI46" s="85"/>
      <c r="AJ46" s="59"/>
      <c r="AK46" s="85"/>
      <c r="AL46" s="59"/>
      <c r="AM46" s="85"/>
      <c r="AN46" s="59"/>
      <c r="AO46" s="85"/>
      <c r="AP46" s="59"/>
      <c r="AQ46" s="85"/>
      <c r="AR46" s="59"/>
      <c r="AS46" s="85"/>
      <c r="AT46" s="59"/>
      <c r="AU46" s="85"/>
      <c r="AV46" s="59"/>
      <c r="AW46" s="85"/>
      <c r="AX46" s="59"/>
      <c r="AY46" s="85"/>
      <c r="AZ46" s="59"/>
      <c r="BA46" s="85"/>
      <c r="BB46" s="59"/>
      <c r="BC46" s="85"/>
      <c r="BD46" s="59"/>
      <c r="BE46" s="85"/>
      <c r="BF46" s="59"/>
      <c r="BG46" s="85"/>
      <c r="BH46" s="59"/>
      <c r="BI46" s="85"/>
      <c r="BJ46" s="59"/>
      <c r="BK46" s="85"/>
      <c r="BL46" s="59"/>
      <c r="BM46" s="85"/>
      <c r="BN46" s="59"/>
    </row>
    <row r="47" spans="1:66">
      <c r="A47" s="55"/>
      <c r="B47" s="55"/>
      <c r="C47" s="55"/>
      <c r="D47" s="55"/>
      <c r="E47" s="55"/>
      <c r="F47" s="55"/>
      <c r="G47" s="57"/>
      <c r="H47" s="57"/>
      <c r="I47" s="56"/>
      <c r="J47" s="196"/>
      <c r="K47" s="3"/>
      <c r="L47" s="58"/>
      <c r="M47" s="58"/>
      <c r="N47" s="196"/>
      <c r="O47" s="196"/>
      <c r="P47" s="196"/>
      <c r="Q47" s="196"/>
      <c r="R47" s="55"/>
      <c r="S47" s="286"/>
      <c r="T47" s="286"/>
      <c r="U47" s="55"/>
      <c r="V47" s="4"/>
      <c r="W47" s="4"/>
      <c r="X47" s="4"/>
      <c r="Y47" s="197" t="e">
        <f t="shared" si="1"/>
        <v>#N/A</v>
      </c>
      <c r="Z47" s="60"/>
      <c r="AA47" s="85"/>
      <c r="AB47" s="59"/>
      <c r="AC47" s="85"/>
      <c r="AD47" s="59"/>
      <c r="AE47" s="85"/>
      <c r="AF47" s="59"/>
      <c r="AG47" s="85"/>
      <c r="AH47" s="59"/>
      <c r="AI47" s="85"/>
      <c r="AJ47" s="59"/>
      <c r="AK47" s="85"/>
      <c r="AL47" s="59"/>
      <c r="AM47" s="85"/>
      <c r="AN47" s="59"/>
      <c r="AO47" s="85"/>
      <c r="AP47" s="59"/>
      <c r="AQ47" s="85"/>
      <c r="AR47" s="59"/>
      <c r="AS47" s="85"/>
      <c r="AT47" s="59"/>
      <c r="AU47" s="85"/>
      <c r="AV47" s="59"/>
      <c r="AW47" s="85"/>
      <c r="AX47" s="59"/>
      <c r="AY47" s="85"/>
      <c r="AZ47" s="59"/>
      <c r="BA47" s="85"/>
      <c r="BB47" s="59"/>
      <c r="BC47" s="85"/>
      <c r="BD47" s="59"/>
      <c r="BE47" s="85"/>
      <c r="BF47" s="59"/>
      <c r="BG47" s="85"/>
      <c r="BH47" s="59"/>
      <c r="BI47" s="85"/>
      <c r="BJ47" s="59"/>
      <c r="BK47" s="85"/>
      <c r="BL47" s="59"/>
      <c r="BM47" s="85"/>
      <c r="BN47" s="59"/>
    </row>
    <row r="48" spans="1:66">
      <c r="A48" s="55"/>
      <c r="B48" s="55"/>
      <c r="C48" s="55"/>
      <c r="D48" s="55"/>
      <c r="E48" s="55"/>
      <c r="F48" s="55"/>
      <c r="G48" s="57"/>
      <c r="H48" s="57"/>
      <c r="I48" s="56"/>
      <c r="J48" s="196"/>
      <c r="K48" s="3"/>
      <c r="L48" s="58"/>
      <c r="M48" s="58"/>
      <c r="N48" s="196"/>
      <c r="O48" s="196"/>
      <c r="P48" s="196"/>
      <c r="Q48" s="196"/>
      <c r="R48" s="55"/>
      <c r="S48" s="286"/>
      <c r="T48" s="286"/>
      <c r="U48" s="55"/>
      <c r="V48" s="4"/>
      <c r="W48" s="4"/>
      <c r="X48" s="4"/>
      <c r="Y48" s="197" t="e">
        <f t="shared" si="1"/>
        <v>#N/A</v>
      </c>
      <c r="Z48" s="60"/>
      <c r="AA48" s="85"/>
      <c r="AB48" s="59"/>
      <c r="AC48" s="85"/>
      <c r="AD48" s="59"/>
      <c r="AE48" s="85"/>
      <c r="AF48" s="59"/>
      <c r="AG48" s="85"/>
      <c r="AH48" s="59"/>
      <c r="AI48" s="85"/>
      <c r="AJ48" s="59"/>
      <c r="AK48" s="85"/>
      <c r="AL48" s="59"/>
      <c r="AM48" s="85"/>
      <c r="AN48" s="59"/>
      <c r="AO48" s="85"/>
      <c r="AP48" s="59"/>
      <c r="AQ48" s="85"/>
      <c r="AR48" s="59"/>
      <c r="AS48" s="85"/>
      <c r="AT48" s="59"/>
      <c r="AU48" s="85"/>
      <c r="AV48" s="59"/>
      <c r="AW48" s="85"/>
      <c r="AX48" s="59"/>
      <c r="AY48" s="85"/>
      <c r="AZ48" s="59"/>
      <c r="BA48" s="85"/>
      <c r="BB48" s="59"/>
      <c r="BC48" s="85"/>
      <c r="BD48" s="59"/>
      <c r="BE48" s="85"/>
      <c r="BF48" s="59"/>
      <c r="BG48" s="85"/>
      <c r="BH48" s="59"/>
      <c r="BI48" s="85"/>
      <c r="BJ48" s="59"/>
      <c r="BK48" s="85"/>
      <c r="BL48" s="59"/>
      <c r="BM48" s="85"/>
      <c r="BN48" s="59"/>
    </row>
    <row r="49" spans="1:66">
      <c r="A49" s="55"/>
      <c r="B49" s="55"/>
      <c r="C49" s="55"/>
      <c r="D49" s="55"/>
      <c r="E49" s="55"/>
      <c r="F49" s="55"/>
      <c r="G49" s="57"/>
      <c r="H49" s="57"/>
      <c r="I49" s="56"/>
      <c r="J49" s="196"/>
      <c r="K49" s="3"/>
      <c r="L49" s="58"/>
      <c r="M49" s="58"/>
      <c r="N49" s="196"/>
      <c r="O49" s="196"/>
      <c r="P49" s="196"/>
      <c r="Q49" s="196"/>
      <c r="R49" s="55"/>
      <c r="S49" s="286"/>
      <c r="T49" s="286"/>
      <c r="U49" s="55"/>
      <c r="V49" s="4"/>
      <c r="W49" s="4"/>
      <c r="X49" s="4"/>
      <c r="Y49" s="197" t="e">
        <f t="shared" si="1"/>
        <v>#N/A</v>
      </c>
      <c r="Z49" s="60"/>
      <c r="AA49" s="85"/>
      <c r="AB49" s="59"/>
      <c r="AC49" s="85"/>
      <c r="AD49" s="59"/>
      <c r="AE49" s="85"/>
      <c r="AF49" s="59"/>
      <c r="AG49" s="85"/>
      <c r="AH49" s="59"/>
      <c r="AI49" s="85"/>
      <c r="AJ49" s="59"/>
      <c r="AK49" s="85"/>
      <c r="AL49" s="59"/>
      <c r="AM49" s="85"/>
      <c r="AN49" s="59"/>
      <c r="AO49" s="85"/>
      <c r="AP49" s="59"/>
      <c r="AQ49" s="85"/>
      <c r="AR49" s="59"/>
      <c r="AS49" s="85"/>
      <c r="AT49" s="59"/>
      <c r="AU49" s="85"/>
      <c r="AV49" s="59"/>
      <c r="AW49" s="85"/>
      <c r="AX49" s="59"/>
      <c r="AY49" s="85"/>
      <c r="AZ49" s="59"/>
      <c r="BA49" s="85"/>
      <c r="BB49" s="59"/>
      <c r="BC49" s="85"/>
      <c r="BD49" s="59"/>
      <c r="BE49" s="85"/>
      <c r="BF49" s="59"/>
      <c r="BG49" s="85"/>
      <c r="BH49" s="59"/>
      <c r="BI49" s="85"/>
      <c r="BJ49" s="59"/>
      <c r="BK49" s="85"/>
      <c r="BL49" s="59"/>
      <c r="BM49" s="85"/>
      <c r="BN49" s="59"/>
    </row>
    <row r="50" spans="1:66">
      <c r="A50" s="55"/>
      <c r="B50" s="55"/>
      <c r="C50" s="55"/>
      <c r="D50" s="55"/>
      <c r="E50" s="55"/>
      <c r="F50" s="55"/>
      <c r="G50" s="57"/>
      <c r="H50" s="57"/>
      <c r="I50" s="56"/>
      <c r="J50" s="196"/>
      <c r="K50" s="3"/>
      <c r="L50" s="58"/>
      <c r="M50" s="58"/>
      <c r="N50" s="196"/>
      <c r="O50" s="196"/>
      <c r="P50" s="196"/>
      <c r="Q50" s="196"/>
      <c r="R50" s="55"/>
      <c r="S50" s="286"/>
      <c r="T50" s="286"/>
      <c r="U50" s="55"/>
      <c r="V50" s="4"/>
      <c r="W50" s="4"/>
      <c r="X50" s="4"/>
      <c r="Y50" s="197" t="e">
        <f t="shared" si="1"/>
        <v>#N/A</v>
      </c>
      <c r="Z50" s="60"/>
      <c r="AA50" s="85"/>
      <c r="AB50" s="59"/>
      <c r="AC50" s="85"/>
      <c r="AD50" s="59"/>
      <c r="AE50" s="85"/>
      <c r="AF50" s="59"/>
      <c r="AG50" s="85"/>
      <c r="AH50" s="59"/>
      <c r="AI50" s="85"/>
      <c r="AJ50" s="59"/>
      <c r="AK50" s="85"/>
      <c r="AL50" s="59"/>
      <c r="AM50" s="85"/>
      <c r="AN50" s="59"/>
      <c r="AO50" s="85"/>
      <c r="AP50" s="59"/>
      <c r="AQ50" s="85"/>
      <c r="AR50" s="59"/>
      <c r="AS50" s="85"/>
      <c r="AT50" s="59"/>
      <c r="AU50" s="85"/>
      <c r="AV50" s="59"/>
      <c r="AW50" s="85"/>
      <c r="AX50" s="59"/>
      <c r="AY50" s="85"/>
      <c r="AZ50" s="59"/>
      <c r="BA50" s="85"/>
      <c r="BB50" s="59"/>
      <c r="BC50" s="85"/>
      <c r="BD50" s="59"/>
      <c r="BE50" s="85"/>
      <c r="BF50" s="59"/>
      <c r="BG50" s="85"/>
      <c r="BH50" s="59"/>
      <c r="BI50" s="85"/>
      <c r="BJ50" s="59"/>
      <c r="BK50" s="85"/>
      <c r="BL50" s="59"/>
      <c r="BM50" s="85"/>
      <c r="BN50" s="59"/>
    </row>
    <row r="51" spans="1:66">
      <c r="A51" s="55"/>
      <c r="B51" s="55"/>
      <c r="C51" s="55"/>
      <c r="D51" s="55"/>
      <c r="E51" s="55"/>
      <c r="F51" s="55"/>
      <c r="G51" s="57"/>
      <c r="H51" s="57"/>
      <c r="I51" s="56"/>
      <c r="J51" s="196"/>
      <c r="K51" s="3"/>
      <c r="L51" s="58"/>
      <c r="M51" s="58"/>
      <c r="N51" s="196"/>
      <c r="O51" s="196"/>
      <c r="P51" s="196"/>
      <c r="Q51" s="196"/>
      <c r="R51" s="55"/>
      <c r="S51" s="286"/>
      <c r="T51" s="286"/>
      <c r="U51" s="55"/>
      <c r="V51" s="4"/>
      <c r="W51" s="4"/>
      <c r="X51" s="4"/>
      <c r="Y51" s="197" t="e">
        <f t="shared" si="1"/>
        <v>#N/A</v>
      </c>
      <c r="Z51" s="60"/>
      <c r="AA51" s="85"/>
      <c r="AB51" s="59"/>
      <c r="AC51" s="85"/>
      <c r="AD51" s="59"/>
      <c r="AE51" s="85"/>
      <c r="AF51" s="59"/>
      <c r="AG51" s="85"/>
      <c r="AH51" s="59"/>
      <c r="AI51" s="85"/>
      <c r="AJ51" s="59"/>
      <c r="AK51" s="85"/>
      <c r="AL51" s="59"/>
      <c r="AM51" s="85"/>
      <c r="AN51" s="59"/>
      <c r="AO51" s="85"/>
      <c r="AP51" s="59"/>
      <c r="AQ51" s="85"/>
      <c r="AR51" s="59"/>
      <c r="AS51" s="85"/>
      <c r="AT51" s="59"/>
      <c r="AU51" s="85"/>
      <c r="AV51" s="59"/>
      <c r="AW51" s="85"/>
      <c r="AX51" s="59"/>
      <c r="AY51" s="85"/>
      <c r="AZ51" s="59"/>
      <c r="BA51" s="85"/>
      <c r="BB51" s="59"/>
      <c r="BC51" s="85"/>
      <c r="BD51" s="59"/>
      <c r="BE51" s="85"/>
      <c r="BF51" s="59"/>
      <c r="BG51" s="85"/>
      <c r="BH51" s="59"/>
      <c r="BI51" s="85"/>
      <c r="BJ51" s="59"/>
      <c r="BK51" s="85"/>
      <c r="BL51" s="59"/>
      <c r="BM51" s="85"/>
      <c r="BN51" s="59"/>
    </row>
    <row r="52" spans="1:66">
      <c r="A52" s="55"/>
      <c r="B52" s="55"/>
      <c r="C52" s="55"/>
      <c r="D52" s="55"/>
      <c r="E52" s="55"/>
      <c r="F52" s="55"/>
      <c r="G52" s="57"/>
      <c r="H52" s="57"/>
      <c r="I52" s="56"/>
      <c r="J52" s="196"/>
      <c r="K52" s="3"/>
      <c r="L52" s="58"/>
      <c r="M52" s="58"/>
      <c r="N52" s="196"/>
      <c r="O52" s="196"/>
      <c r="P52" s="196"/>
      <c r="Q52" s="196"/>
      <c r="R52" s="55"/>
      <c r="S52" s="286"/>
      <c r="T52" s="286"/>
      <c r="U52" s="55"/>
      <c r="V52" s="4"/>
      <c r="W52" s="4"/>
      <c r="X52" s="4"/>
      <c r="Y52" s="197" t="e">
        <f t="shared" si="1"/>
        <v>#N/A</v>
      </c>
      <c r="Z52" s="60"/>
      <c r="AA52" s="85"/>
      <c r="AB52" s="59"/>
      <c r="AC52" s="85"/>
      <c r="AD52" s="59"/>
      <c r="AE52" s="85"/>
      <c r="AF52" s="59"/>
      <c r="AG52" s="85"/>
      <c r="AH52" s="59"/>
      <c r="AI52" s="85"/>
      <c r="AJ52" s="59"/>
      <c r="AK52" s="85"/>
      <c r="AL52" s="59"/>
      <c r="AM52" s="85"/>
      <c r="AN52" s="59"/>
      <c r="AO52" s="85"/>
      <c r="AP52" s="59"/>
      <c r="AQ52" s="85"/>
      <c r="AR52" s="59"/>
      <c r="AS52" s="85"/>
      <c r="AT52" s="59"/>
      <c r="AU52" s="85"/>
      <c r="AV52" s="59"/>
      <c r="AW52" s="85"/>
      <c r="AX52" s="59"/>
      <c r="AY52" s="85"/>
      <c r="AZ52" s="59"/>
      <c r="BA52" s="85"/>
      <c r="BB52" s="59"/>
      <c r="BC52" s="85"/>
      <c r="BD52" s="59"/>
      <c r="BE52" s="85"/>
      <c r="BF52" s="59"/>
      <c r="BG52" s="85"/>
      <c r="BH52" s="59"/>
      <c r="BI52" s="85"/>
      <c r="BJ52" s="59"/>
      <c r="BK52" s="85"/>
      <c r="BL52" s="59"/>
      <c r="BM52" s="85"/>
      <c r="BN52" s="59"/>
    </row>
    <row r="53" spans="1:66">
      <c r="A53" s="55"/>
      <c r="B53" s="55"/>
      <c r="C53" s="55"/>
      <c r="D53" s="55"/>
      <c r="E53" s="55"/>
      <c r="F53" s="55"/>
      <c r="G53" s="57"/>
      <c r="H53" s="57"/>
      <c r="I53" s="56"/>
      <c r="J53" s="196"/>
      <c r="K53" s="3"/>
      <c r="L53" s="58"/>
      <c r="M53" s="58"/>
      <c r="N53" s="196"/>
      <c r="O53" s="196"/>
      <c r="P53" s="196"/>
      <c r="Q53" s="196"/>
      <c r="R53" s="55"/>
      <c r="S53" s="286"/>
      <c r="T53" s="286"/>
      <c r="U53" s="55"/>
      <c r="V53" s="4"/>
      <c r="W53" s="4"/>
      <c r="X53" s="4"/>
      <c r="Y53" s="197" t="e">
        <f t="shared" si="1"/>
        <v>#N/A</v>
      </c>
      <c r="Z53" s="60"/>
      <c r="AA53" s="85"/>
      <c r="AB53" s="59"/>
      <c r="AC53" s="85"/>
      <c r="AD53" s="59"/>
      <c r="AE53" s="85"/>
      <c r="AF53" s="59"/>
      <c r="AG53" s="85"/>
      <c r="AH53" s="59"/>
      <c r="AI53" s="85"/>
      <c r="AJ53" s="59"/>
      <c r="AK53" s="85"/>
      <c r="AL53" s="59"/>
      <c r="AM53" s="85"/>
      <c r="AN53" s="59"/>
      <c r="AO53" s="85"/>
      <c r="AP53" s="59"/>
      <c r="AQ53" s="85"/>
      <c r="AR53" s="59"/>
      <c r="AS53" s="85"/>
      <c r="AT53" s="59"/>
      <c r="AU53" s="85"/>
      <c r="AV53" s="59"/>
      <c r="AW53" s="85"/>
      <c r="AX53" s="59"/>
      <c r="AY53" s="85"/>
      <c r="AZ53" s="59"/>
      <c r="BA53" s="85"/>
      <c r="BB53" s="59"/>
      <c r="BC53" s="85"/>
      <c r="BD53" s="59"/>
      <c r="BE53" s="85"/>
      <c r="BF53" s="59"/>
      <c r="BG53" s="85"/>
      <c r="BH53" s="59"/>
      <c r="BI53" s="85"/>
      <c r="BJ53" s="59"/>
      <c r="BK53" s="85"/>
      <c r="BL53" s="59"/>
      <c r="BM53" s="85"/>
      <c r="BN53" s="59"/>
    </row>
    <row r="54" spans="1:66">
      <c r="A54" s="55"/>
      <c r="B54" s="55"/>
      <c r="C54" s="55"/>
      <c r="D54" s="55"/>
      <c r="E54" s="55"/>
      <c r="F54" s="55"/>
      <c r="G54" s="57"/>
      <c r="H54" s="57"/>
      <c r="I54" s="56"/>
      <c r="J54" s="196"/>
      <c r="K54" s="3"/>
      <c r="L54" s="58"/>
      <c r="M54" s="58"/>
      <c r="N54" s="196"/>
      <c r="O54" s="196"/>
      <c r="P54" s="196"/>
      <c r="Q54" s="196"/>
      <c r="R54" s="55"/>
      <c r="S54" s="286"/>
      <c r="T54" s="286"/>
      <c r="U54" s="55"/>
      <c r="V54" s="4"/>
      <c r="W54" s="4"/>
      <c r="X54" s="4"/>
      <c r="Y54" s="197" t="e">
        <f t="shared" si="1"/>
        <v>#N/A</v>
      </c>
      <c r="Z54" s="60"/>
      <c r="AA54" s="85"/>
      <c r="AB54" s="59"/>
      <c r="AC54" s="85"/>
      <c r="AD54" s="59"/>
      <c r="AE54" s="85"/>
      <c r="AF54" s="59"/>
      <c r="AG54" s="85"/>
      <c r="AH54" s="59"/>
      <c r="AI54" s="85"/>
      <c r="AJ54" s="59"/>
      <c r="AK54" s="85"/>
      <c r="AL54" s="59"/>
      <c r="AM54" s="85"/>
      <c r="AN54" s="59"/>
      <c r="AO54" s="85"/>
      <c r="AP54" s="59"/>
      <c r="AQ54" s="85"/>
      <c r="AR54" s="59"/>
      <c r="AS54" s="85"/>
      <c r="AT54" s="59"/>
      <c r="AU54" s="85"/>
      <c r="AV54" s="59"/>
      <c r="AW54" s="85"/>
      <c r="AX54" s="59"/>
      <c r="AY54" s="85"/>
      <c r="AZ54" s="59"/>
      <c r="BA54" s="85"/>
      <c r="BB54" s="59"/>
      <c r="BC54" s="85"/>
      <c r="BD54" s="59"/>
      <c r="BE54" s="85"/>
      <c r="BF54" s="59"/>
      <c r="BG54" s="85"/>
      <c r="BH54" s="59"/>
      <c r="BI54" s="85"/>
      <c r="BJ54" s="59"/>
      <c r="BK54" s="85"/>
      <c r="BL54" s="59"/>
      <c r="BM54" s="85"/>
      <c r="BN54" s="59"/>
    </row>
    <row r="55" spans="1:66">
      <c r="A55" s="55"/>
      <c r="B55" s="55"/>
      <c r="C55" s="55"/>
      <c r="D55" s="55"/>
      <c r="E55" s="55"/>
      <c r="F55" s="55"/>
      <c r="G55" s="57"/>
      <c r="H55" s="57"/>
      <c r="I55" s="56"/>
      <c r="J55" s="196"/>
      <c r="K55" s="3"/>
      <c r="L55" s="58"/>
      <c r="M55" s="58"/>
      <c r="N55" s="196"/>
      <c r="O55" s="196"/>
      <c r="P55" s="196"/>
      <c r="Q55" s="196"/>
      <c r="R55" s="55"/>
      <c r="S55" s="286"/>
      <c r="T55" s="286"/>
      <c r="U55" s="55"/>
      <c r="V55" s="4"/>
      <c r="W55" s="4"/>
      <c r="X55" s="4"/>
      <c r="Y55" s="197" t="e">
        <f t="shared" si="1"/>
        <v>#N/A</v>
      </c>
      <c r="Z55" s="60"/>
      <c r="AA55" s="85"/>
      <c r="AB55" s="59"/>
      <c r="AC55" s="85"/>
      <c r="AD55" s="59"/>
      <c r="AE55" s="85"/>
      <c r="AF55" s="59"/>
      <c r="AG55" s="85"/>
      <c r="AH55" s="59"/>
      <c r="AI55" s="85"/>
      <c r="AJ55" s="59"/>
      <c r="AK55" s="85"/>
      <c r="AL55" s="59"/>
      <c r="AM55" s="85"/>
      <c r="AN55" s="59"/>
      <c r="AO55" s="85"/>
      <c r="AP55" s="59"/>
      <c r="AQ55" s="85"/>
      <c r="AR55" s="59"/>
      <c r="AS55" s="85"/>
      <c r="AT55" s="59"/>
      <c r="AU55" s="85"/>
      <c r="AV55" s="59"/>
      <c r="AW55" s="85"/>
      <c r="AX55" s="59"/>
      <c r="AY55" s="85"/>
      <c r="AZ55" s="59"/>
      <c r="BA55" s="85"/>
      <c r="BB55" s="59"/>
      <c r="BC55" s="85"/>
      <c r="BD55" s="59"/>
      <c r="BE55" s="85"/>
      <c r="BF55" s="59"/>
      <c r="BG55" s="85"/>
      <c r="BH55" s="59"/>
      <c r="BI55" s="85"/>
      <c r="BJ55" s="59"/>
      <c r="BK55" s="85"/>
      <c r="BL55" s="59"/>
      <c r="BM55" s="85"/>
      <c r="BN55" s="59"/>
    </row>
    <row r="56" spans="1:66">
      <c r="A56" s="55"/>
      <c r="B56" s="55"/>
      <c r="C56" s="55"/>
      <c r="D56" s="55"/>
      <c r="E56" s="55"/>
      <c r="F56" s="55"/>
      <c r="G56" s="57"/>
      <c r="H56" s="57"/>
      <c r="I56" s="56"/>
      <c r="J56" s="196"/>
      <c r="K56" s="3"/>
      <c r="L56" s="58"/>
      <c r="M56" s="58"/>
      <c r="N56" s="196"/>
      <c r="O56" s="196"/>
      <c r="P56" s="196"/>
      <c r="Q56" s="196"/>
      <c r="R56" s="55"/>
      <c r="S56" s="286"/>
      <c r="T56" s="286"/>
      <c r="U56" s="55"/>
      <c r="V56" s="4"/>
      <c r="W56" s="4"/>
      <c r="X56" s="4"/>
      <c r="Y56" s="197" t="e">
        <f t="shared" si="1"/>
        <v>#N/A</v>
      </c>
      <c r="Z56" s="60"/>
      <c r="AA56" s="85"/>
      <c r="AB56" s="59"/>
      <c r="AC56" s="85"/>
      <c r="AD56" s="59"/>
      <c r="AE56" s="85"/>
      <c r="AF56" s="59"/>
      <c r="AG56" s="85"/>
      <c r="AH56" s="59"/>
      <c r="AI56" s="85"/>
      <c r="AJ56" s="59"/>
      <c r="AK56" s="85"/>
      <c r="AL56" s="59"/>
      <c r="AM56" s="85"/>
      <c r="AN56" s="59"/>
      <c r="AO56" s="85"/>
      <c r="AP56" s="59"/>
      <c r="AQ56" s="85"/>
      <c r="AR56" s="59"/>
      <c r="AS56" s="85"/>
      <c r="AT56" s="59"/>
      <c r="AU56" s="85"/>
      <c r="AV56" s="59"/>
      <c r="AW56" s="85"/>
      <c r="AX56" s="59"/>
      <c r="AY56" s="85"/>
      <c r="AZ56" s="59"/>
      <c r="BA56" s="85"/>
      <c r="BB56" s="59"/>
      <c r="BC56" s="85"/>
      <c r="BD56" s="59"/>
      <c r="BE56" s="85"/>
      <c r="BF56" s="59"/>
      <c r="BG56" s="85"/>
      <c r="BH56" s="59"/>
      <c r="BI56" s="85"/>
      <c r="BJ56" s="59"/>
      <c r="BK56" s="85"/>
      <c r="BL56" s="59"/>
      <c r="BM56" s="85"/>
      <c r="BN56" s="59"/>
    </row>
    <row r="57" spans="1:66">
      <c r="A57" s="55"/>
      <c r="B57" s="55"/>
      <c r="C57" s="55"/>
      <c r="D57" s="55"/>
      <c r="E57" s="55"/>
      <c r="F57" s="55"/>
      <c r="G57" s="57"/>
      <c r="H57" s="57"/>
      <c r="I57" s="56"/>
      <c r="J57" s="196"/>
      <c r="K57" s="3"/>
      <c r="L57" s="58"/>
      <c r="M57" s="58"/>
      <c r="N57" s="196"/>
      <c r="O57" s="196"/>
      <c r="P57" s="196"/>
      <c r="Q57" s="196"/>
      <c r="R57" s="55"/>
      <c r="S57" s="286"/>
      <c r="T57" s="286"/>
      <c r="U57" s="55"/>
      <c r="V57" s="4"/>
      <c r="W57" s="4"/>
      <c r="X57" s="4"/>
      <c r="Y57" s="197" t="e">
        <f t="shared" si="1"/>
        <v>#N/A</v>
      </c>
      <c r="Z57" s="60"/>
      <c r="AA57" s="85"/>
      <c r="AB57" s="59"/>
      <c r="AC57" s="85"/>
      <c r="AD57" s="59"/>
      <c r="AE57" s="85"/>
      <c r="AF57" s="59"/>
      <c r="AG57" s="85"/>
      <c r="AH57" s="59"/>
      <c r="AI57" s="85"/>
      <c r="AJ57" s="59"/>
      <c r="AK57" s="85"/>
      <c r="AL57" s="59"/>
      <c r="AM57" s="85"/>
      <c r="AN57" s="59"/>
      <c r="AO57" s="85"/>
      <c r="AP57" s="59"/>
      <c r="AQ57" s="85"/>
      <c r="AR57" s="59"/>
      <c r="AS57" s="85"/>
      <c r="AT57" s="59"/>
      <c r="AU57" s="85"/>
      <c r="AV57" s="59"/>
      <c r="AW57" s="85"/>
      <c r="AX57" s="59"/>
      <c r="AY57" s="85"/>
      <c r="AZ57" s="59"/>
      <c r="BA57" s="85"/>
      <c r="BB57" s="59"/>
      <c r="BC57" s="85"/>
      <c r="BD57" s="59"/>
      <c r="BE57" s="85"/>
      <c r="BF57" s="59"/>
      <c r="BG57" s="85"/>
      <c r="BH57" s="59"/>
      <c r="BI57" s="85"/>
      <c r="BJ57" s="59"/>
      <c r="BK57" s="85"/>
      <c r="BL57" s="59"/>
      <c r="BM57" s="85"/>
      <c r="BN57" s="59"/>
    </row>
    <row r="58" spans="1:66">
      <c r="A58" s="55"/>
      <c r="B58" s="55"/>
      <c r="C58" s="55"/>
      <c r="D58" s="55"/>
      <c r="E58" s="55"/>
      <c r="F58" s="55"/>
      <c r="G58" s="57"/>
      <c r="H58" s="57"/>
      <c r="I58" s="56"/>
      <c r="J58" s="196"/>
      <c r="K58" s="3"/>
      <c r="L58" s="58"/>
      <c r="M58" s="58"/>
      <c r="N58" s="196"/>
      <c r="O58" s="196"/>
      <c r="P58" s="196"/>
      <c r="Q58" s="196"/>
      <c r="R58" s="55"/>
      <c r="S58" s="286"/>
      <c r="T58" s="286"/>
      <c r="U58" s="55"/>
      <c r="V58" s="4"/>
      <c r="W58" s="4"/>
      <c r="X58" s="4"/>
      <c r="Y58" s="197" t="e">
        <f t="shared" si="1"/>
        <v>#N/A</v>
      </c>
      <c r="Z58" s="60"/>
      <c r="AA58" s="85"/>
      <c r="AB58" s="59"/>
      <c r="AC58" s="85"/>
      <c r="AD58" s="59"/>
      <c r="AE58" s="85"/>
      <c r="AF58" s="59"/>
      <c r="AG58" s="85"/>
      <c r="AH58" s="59"/>
      <c r="AI58" s="85"/>
      <c r="AJ58" s="59"/>
      <c r="AK58" s="85"/>
      <c r="AL58" s="59"/>
      <c r="AM58" s="85"/>
      <c r="AN58" s="59"/>
      <c r="AO58" s="85"/>
      <c r="AP58" s="59"/>
      <c r="AQ58" s="85"/>
      <c r="AR58" s="59"/>
      <c r="AS58" s="85"/>
      <c r="AT58" s="59"/>
      <c r="AU58" s="85"/>
      <c r="AV58" s="59"/>
      <c r="AW58" s="85"/>
      <c r="AX58" s="59"/>
      <c r="AY58" s="85"/>
      <c r="AZ58" s="59"/>
      <c r="BA58" s="85"/>
      <c r="BB58" s="59"/>
      <c r="BC58" s="85"/>
      <c r="BD58" s="59"/>
      <c r="BE58" s="85"/>
      <c r="BF58" s="59"/>
      <c r="BG58" s="85"/>
      <c r="BH58" s="59"/>
      <c r="BI58" s="85"/>
      <c r="BJ58" s="59"/>
      <c r="BK58" s="85"/>
      <c r="BL58" s="59"/>
      <c r="BM58" s="85"/>
      <c r="BN58" s="59"/>
    </row>
    <row r="59" spans="1:66">
      <c r="A59" s="55"/>
      <c r="B59" s="55"/>
      <c r="C59" s="55"/>
      <c r="D59" s="55"/>
      <c r="E59" s="55"/>
      <c r="F59" s="55"/>
      <c r="G59" s="57"/>
      <c r="H59" s="57"/>
      <c r="I59" s="56"/>
      <c r="J59" s="196"/>
      <c r="K59" s="3"/>
      <c r="L59" s="58"/>
      <c r="M59" s="58"/>
      <c r="N59" s="196"/>
      <c r="O59" s="196"/>
      <c r="P59" s="196"/>
      <c r="Q59" s="196"/>
      <c r="R59" s="55"/>
      <c r="S59" s="286"/>
      <c r="T59" s="286"/>
      <c r="U59" s="55"/>
      <c r="V59" s="4"/>
      <c r="W59" s="4"/>
      <c r="X59" s="4"/>
      <c r="Y59" s="197" t="e">
        <f t="shared" si="1"/>
        <v>#N/A</v>
      </c>
      <c r="Z59" s="60"/>
      <c r="AA59" s="85"/>
      <c r="AB59" s="59"/>
      <c r="AC59" s="85"/>
      <c r="AD59" s="59"/>
      <c r="AE59" s="85"/>
      <c r="AF59" s="59"/>
      <c r="AG59" s="85"/>
      <c r="AH59" s="59"/>
      <c r="AI59" s="85"/>
      <c r="AJ59" s="59"/>
      <c r="AK59" s="85"/>
      <c r="AL59" s="59"/>
      <c r="AM59" s="85"/>
      <c r="AN59" s="59"/>
      <c r="AO59" s="85"/>
      <c r="AP59" s="59"/>
      <c r="AQ59" s="85"/>
      <c r="AR59" s="59"/>
      <c r="AS59" s="85"/>
      <c r="AT59" s="59"/>
      <c r="AU59" s="85"/>
      <c r="AV59" s="59"/>
      <c r="AW59" s="85"/>
      <c r="AX59" s="59"/>
      <c r="AY59" s="85"/>
      <c r="AZ59" s="59"/>
      <c r="BA59" s="85"/>
      <c r="BB59" s="59"/>
      <c r="BC59" s="85"/>
      <c r="BD59" s="59"/>
      <c r="BE59" s="85"/>
      <c r="BF59" s="59"/>
      <c r="BG59" s="85"/>
      <c r="BH59" s="59"/>
      <c r="BI59" s="85"/>
      <c r="BJ59" s="59"/>
      <c r="BK59" s="85"/>
      <c r="BL59" s="59"/>
      <c r="BM59" s="85"/>
      <c r="BN59" s="59"/>
    </row>
    <row r="60" spans="1:66">
      <c r="A60" s="55"/>
      <c r="B60" s="55"/>
      <c r="C60" s="55"/>
      <c r="D60" s="55"/>
      <c r="E60" s="55"/>
      <c r="F60" s="55"/>
      <c r="G60" s="57"/>
      <c r="H60" s="57"/>
      <c r="I60" s="56"/>
      <c r="J60" s="196"/>
      <c r="K60" s="3"/>
      <c r="L60" s="58"/>
      <c r="M60" s="58"/>
      <c r="N60" s="196"/>
      <c r="O60" s="196"/>
      <c r="P60" s="196"/>
      <c r="Q60" s="196"/>
      <c r="R60" s="55"/>
      <c r="S60" s="286"/>
      <c r="T60" s="286"/>
      <c r="U60" s="55"/>
      <c r="V60" s="4"/>
      <c r="W60" s="4"/>
      <c r="X60" s="4"/>
      <c r="Y60" s="197" t="e">
        <f t="shared" si="1"/>
        <v>#N/A</v>
      </c>
      <c r="Z60" s="60"/>
      <c r="AA60" s="85"/>
      <c r="AB60" s="59"/>
      <c r="AC60" s="85"/>
      <c r="AD60" s="59"/>
      <c r="AE60" s="85"/>
      <c r="AF60" s="59"/>
      <c r="AG60" s="85"/>
      <c r="AH60" s="59"/>
      <c r="AI60" s="85"/>
      <c r="AJ60" s="59"/>
      <c r="AK60" s="85"/>
      <c r="AL60" s="59"/>
      <c r="AM60" s="85"/>
      <c r="AN60" s="59"/>
      <c r="AO60" s="85"/>
      <c r="AP60" s="59"/>
      <c r="AQ60" s="85"/>
      <c r="AR60" s="59"/>
      <c r="AS60" s="85"/>
      <c r="AT60" s="59"/>
      <c r="AU60" s="85"/>
      <c r="AV60" s="59"/>
      <c r="AW60" s="85"/>
      <c r="AX60" s="59"/>
      <c r="AY60" s="85"/>
      <c r="AZ60" s="59"/>
      <c r="BA60" s="85"/>
      <c r="BB60" s="59"/>
      <c r="BC60" s="85"/>
      <c r="BD60" s="59"/>
      <c r="BE60" s="85"/>
      <c r="BF60" s="59"/>
      <c r="BG60" s="85"/>
      <c r="BH60" s="59"/>
      <c r="BI60" s="85"/>
      <c r="BJ60" s="59"/>
      <c r="BK60" s="85"/>
      <c r="BL60" s="59"/>
      <c r="BM60" s="85"/>
      <c r="BN60" s="59"/>
    </row>
    <row r="61" spans="1:66">
      <c r="A61" s="55"/>
      <c r="B61" s="55"/>
      <c r="C61" s="55"/>
      <c r="D61" s="55"/>
      <c r="E61" s="55"/>
      <c r="F61" s="55"/>
      <c r="G61" s="57"/>
      <c r="H61" s="57"/>
      <c r="I61" s="56"/>
      <c r="J61" s="196"/>
      <c r="K61" s="3"/>
      <c r="L61" s="58"/>
      <c r="M61" s="58"/>
      <c r="N61" s="196"/>
      <c r="O61" s="196"/>
      <c r="P61" s="196"/>
      <c r="Q61" s="196"/>
      <c r="R61" s="55"/>
      <c r="S61" s="286"/>
      <c r="T61" s="286"/>
      <c r="U61" s="55"/>
      <c r="V61" s="4"/>
      <c r="W61" s="4"/>
      <c r="X61" s="4"/>
      <c r="Y61" s="197" t="e">
        <f t="shared" si="1"/>
        <v>#N/A</v>
      </c>
      <c r="Z61" s="60"/>
      <c r="AA61" s="85"/>
      <c r="AB61" s="59"/>
      <c r="AC61" s="85"/>
      <c r="AD61" s="59"/>
      <c r="AE61" s="85"/>
      <c r="AF61" s="59"/>
      <c r="AG61" s="85"/>
      <c r="AH61" s="59"/>
      <c r="AI61" s="85"/>
      <c r="AJ61" s="59"/>
      <c r="AK61" s="85"/>
      <c r="AL61" s="59"/>
      <c r="AM61" s="85"/>
      <c r="AN61" s="59"/>
      <c r="AO61" s="85"/>
      <c r="AP61" s="59"/>
      <c r="AQ61" s="85"/>
      <c r="AR61" s="59"/>
      <c r="AS61" s="85"/>
      <c r="AT61" s="59"/>
      <c r="AU61" s="85"/>
      <c r="AV61" s="59"/>
      <c r="AW61" s="85"/>
      <c r="AX61" s="59"/>
      <c r="AY61" s="85"/>
      <c r="AZ61" s="59"/>
      <c r="BA61" s="85"/>
      <c r="BB61" s="59"/>
      <c r="BC61" s="85"/>
      <c r="BD61" s="59"/>
      <c r="BE61" s="85"/>
      <c r="BF61" s="59"/>
      <c r="BG61" s="85"/>
      <c r="BH61" s="59"/>
      <c r="BI61" s="85"/>
      <c r="BJ61" s="59"/>
      <c r="BK61" s="85"/>
      <c r="BL61" s="59"/>
      <c r="BM61" s="85"/>
      <c r="BN61" s="59"/>
    </row>
    <row r="62" spans="1:66">
      <c r="A62" s="55"/>
      <c r="B62" s="55"/>
      <c r="C62" s="55"/>
      <c r="D62" s="55"/>
      <c r="E62" s="55"/>
      <c r="F62" s="55"/>
      <c r="G62" s="57"/>
      <c r="H62" s="57"/>
      <c r="I62" s="56"/>
      <c r="J62" s="196"/>
      <c r="K62" s="3"/>
      <c r="L62" s="58"/>
      <c r="M62" s="58"/>
      <c r="N62" s="196"/>
      <c r="O62" s="196"/>
      <c r="P62" s="196"/>
      <c r="Q62" s="196"/>
      <c r="R62" s="55"/>
      <c r="S62" s="286"/>
      <c r="T62" s="286"/>
      <c r="U62" s="55"/>
      <c r="V62" s="4"/>
      <c r="W62" s="4"/>
      <c r="X62" s="4"/>
      <c r="Y62" s="197" t="e">
        <f t="shared" si="1"/>
        <v>#N/A</v>
      </c>
      <c r="Z62" s="60"/>
      <c r="AA62" s="85"/>
      <c r="AB62" s="59"/>
      <c r="AC62" s="85"/>
      <c r="AD62" s="59"/>
      <c r="AE62" s="85"/>
      <c r="AF62" s="59"/>
      <c r="AG62" s="85"/>
      <c r="AH62" s="59"/>
      <c r="AI62" s="85"/>
      <c r="AJ62" s="59"/>
      <c r="AK62" s="85"/>
      <c r="AL62" s="59"/>
      <c r="AM62" s="85"/>
      <c r="AN62" s="59"/>
      <c r="AO62" s="85"/>
      <c r="AP62" s="59"/>
      <c r="AQ62" s="85"/>
      <c r="AR62" s="59"/>
      <c r="AS62" s="85"/>
      <c r="AT62" s="59"/>
      <c r="AU62" s="85"/>
      <c r="AV62" s="59"/>
      <c r="AW62" s="85"/>
      <c r="AX62" s="59"/>
      <c r="AY62" s="85"/>
      <c r="AZ62" s="59"/>
      <c r="BA62" s="85"/>
      <c r="BB62" s="59"/>
      <c r="BC62" s="85"/>
      <c r="BD62" s="59"/>
      <c r="BE62" s="85"/>
      <c r="BF62" s="59"/>
      <c r="BG62" s="85"/>
      <c r="BH62" s="59"/>
      <c r="BI62" s="85"/>
      <c r="BJ62" s="59"/>
      <c r="BK62" s="85"/>
      <c r="BL62" s="59"/>
      <c r="BM62" s="85"/>
      <c r="BN62" s="59"/>
    </row>
    <row r="63" spans="1:66">
      <c r="A63" s="55"/>
      <c r="B63" s="55"/>
      <c r="C63" s="55"/>
      <c r="D63" s="55"/>
      <c r="E63" s="55"/>
      <c r="F63" s="55"/>
      <c r="G63" s="57"/>
      <c r="H63" s="57"/>
      <c r="I63" s="56"/>
      <c r="J63" s="196"/>
      <c r="K63" s="3"/>
      <c r="L63" s="58"/>
      <c r="M63" s="58"/>
      <c r="N63" s="196"/>
      <c r="O63" s="196"/>
      <c r="P63" s="196"/>
      <c r="Q63" s="196"/>
      <c r="R63" s="55"/>
      <c r="S63" s="286"/>
      <c r="T63" s="286"/>
      <c r="U63" s="55"/>
      <c r="V63" s="4"/>
      <c r="W63" s="4"/>
      <c r="X63" s="4"/>
      <c r="Y63" s="197" t="e">
        <f t="shared" si="1"/>
        <v>#N/A</v>
      </c>
      <c r="Z63" s="60"/>
      <c r="AA63" s="85"/>
      <c r="AB63" s="59"/>
      <c r="AC63" s="85"/>
      <c r="AD63" s="59"/>
      <c r="AE63" s="85"/>
      <c r="AF63" s="59"/>
      <c r="AG63" s="85"/>
      <c r="AH63" s="59"/>
      <c r="AI63" s="85"/>
      <c r="AJ63" s="59"/>
      <c r="AK63" s="85"/>
      <c r="AL63" s="59"/>
      <c r="AM63" s="85"/>
      <c r="AN63" s="59"/>
      <c r="AO63" s="85"/>
      <c r="AP63" s="59"/>
      <c r="AQ63" s="85"/>
      <c r="AR63" s="59"/>
      <c r="AS63" s="85"/>
      <c r="AT63" s="59"/>
      <c r="AU63" s="85"/>
      <c r="AV63" s="59"/>
      <c r="AW63" s="85"/>
      <c r="AX63" s="59"/>
      <c r="AY63" s="85"/>
      <c r="AZ63" s="59"/>
      <c r="BA63" s="85"/>
      <c r="BB63" s="59"/>
      <c r="BC63" s="85"/>
      <c r="BD63" s="59"/>
      <c r="BE63" s="85"/>
      <c r="BF63" s="59"/>
      <c r="BG63" s="85"/>
      <c r="BH63" s="59"/>
      <c r="BI63" s="85"/>
      <c r="BJ63" s="59"/>
      <c r="BK63" s="85"/>
      <c r="BL63" s="59"/>
      <c r="BM63" s="85"/>
      <c r="BN63" s="59"/>
    </row>
    <row r="64" spans="1:66">
      <c r="A64" s="55"/>
      <c r="B64" s="55"/>
      <c r="C64" s="55"/>
      <c r="D64" s="55"/>
      <c r="E64" s="55"/>
      <c r="F64" s="55"/>
      <c r="G64" s="57"/>
      <c r="H64" s="57"/>
      <c r="I64" s="56"/>
      <c r="J64" s="196"/>
      <c r="K64" s="3"/>
      <c r="L64" s="58"/>
      <c r="M64" s="58"/>
      <c r="N64" s="196"/>
      <c r="O64" s="196"/>
      <c r="P64" s="196"/>
      <c r="Q64" s="196"/>
      <c r="R64" s="55"/>
      <c r="S64" s="286"/>
      <c r="T64" s="286"/>
      <c r="U64" s="55"/>
      <c r="V64" s="4"/>
      <c r="W64" s="4"/>
      <c r="X64" s="4"/>
      <c r="Y64" s="197" t="e">
        <f t="shared" si="1"/>
        <v>#N/A</v>
      </c>
      <c r="Z64" s="60"/>
      <c r="AA64" s="85"/>
      <c r="AB64" s="59"/>
      <c r="AC64" s="85"/>
      <c r="AD64" s="59"/>
      <c r="AE64" s="85"/>
      <c r="AF64" s="59"/>
      <c r="AG64" s="85"/>
      <c r="AH64" s="59"/>
      <c r="AI64" s="85"/>
      <c r="AJ64" s="59"/>
      <c r="AK64" s="85"/>
      <c r="AL64" s="59"/>
      <c r="AM64" s="85"/>
      <c r="AN64" s="59"/>
      <c r="AO64" s="85"/>
      <c r="AP64" s="59"/>
      <c r="AQ64" s="85"/>
      <c r="AR64" s="59"/>
      <c r="AS64" s="85"/>
      <c r="AT64" s="59"/>
      <c r="AU64" s="85"/>
      <c r="AV64" s="59"/>
      <c r="AW64" s="85"/>
      <c r="AX64" s="59"/>
      <c r="AY64" s="85"/>
      <c r="AZ64" s="59"/>
      <c r="BA64" s="85"/>
      <c r="BB64" s="59"/>
      <c r="BC64" s="85"/>
      <c r="BD64" s="59"/>
      <c r="BE64" s="85"/>
      <c r="BF64" s="59"/>
      <c r="BG64" s="85"/>
      <c r="BH64" s="59"/>
      <c r="BI64" s="85"/>
      <c r="BJ64" s="59"/>
      <c r="BK64" s="85"/>
      <c r="BL64" s="59"/>
      <c r="BM64" s="85"/>
      <c r="BN64" s="59"/>
    </row>
    <row r="65" spans="1:66">
      <c r="A65" s="55"/>
      <c r="B65" s="55"/>
      <c r="C65" s="55"/>
      <c r="D65" s="55"/>
      <c r="E65" s="55"/>
      <c r="F65" s="55"/>
      <c r="G65" s="57"/>
      <c r="H65" s="57"/>
      <c r="I65" s="56"/>
      <c r="J65" s="196"/>
      <c r="K65" s="3"/>
      <c r="L65" s="58"/>
      <c r="M65" s="58"/>
      <c r="N65" s="196"/>
      <c r="O65" s="196"/>
      <c r="P65" s="196"/>
      <c r="Q65" s="196"/>
      <c r="R65" s="55"/>
      <c r="S65" s="286"/>
      <c r="T65" s="286"/>
      <c r="U65" s="55"/>
      <c r="V65" s="4"/>
      <c r="W65" s="4"/>
      <c r="X65" s="4"/>
      <c r="Y65" s="197" t="e">
        <f t="shared" si="1"/>
        <v>#N/A</v>
      </c>
      <c r="Z65" s="60"/>
      <c r="AA65" s="85"/>
      <c r="AB65" s="59"/>
      <c r="AC65" s="85"/>
      <c r="AD65" s="59"/>
      <c r="AE65" s="85"/>
      <c r="AF65" s="59"/>
      <c r="AG65" s="85"/>
      <c r="AH65" s="59"/>
      <c r="AI65" s="85"/>
      <c r="AJ65" s="59"/>
      <c r="AK65" s="85"/>
      <c r="AL65" s="59"/>
      <c r="AM65" s="85"/>
      <c r="AN65" s="59"/>
      <c r="AO65" s="85"/>
      <c r="AP65" s="59"/>
      <c r="AQ65" s="85"/>
      <c r="AR65" s="59"/>
      <c r="AS65" s="85"/>
      <c r="AT65" s="59"/>
      <c r="AU65" s="85"/>
      <c r="AV65" s="59"/>
      <c r="AW65" s="85"/>
      <c r="AX65" s="59"/>
      <c r="AY65" s="85"/>
      <c r="AZ65" s="59"/>
      <c r="BA65" s="85"/>
      <c r="BB65" s="59"/>
      <c r="BC65" s="85"/>
      <c r="BD65" s="59"/>
      <c r="BE65" s="85"/>
      <c r="BF65" s="59"/>
      <c r="BG65" s="85"/>
      <c r="BH65" s="59"/>
      <c r="BI65" s="85"/>
      <c r="BJ65" s="59"/>
      <c r="BK65" s="85"/>
      <c r="BL65" s="59"/>
      <c r="BM65" s="85"/>
      <c r="BN65" s="59"/>
    </row>
    <row r="66" spans="1:66">
      <c r="A66" s="55"/>
      <c r="B66" s="55"/>
      <c r="C66" s="55"/>
      <c r="D66" s="55"/>
      <c r="E66" s="55"/>
      <c r="F66" s="55"/>
      <c r="G66" s="57"/>
      <c r="H66" s="57"/>
      <c r="I66" s="56"/>
      <c r="J66" s="196"/>
      <c r="K66" s="3"/>
      <c r="L66" s="58"/>
      <c r="M66" s="58"/>
      <c r="N66" s="196"/>
      <c r="O66" s="196"/>
      <c r="P66" s="196"/>
      <c r="Q66" s="196"/>
      <c r="R66" s="55"/>
      <c r="S66" s="286"/>
      <c r="T66" s="286"/>
      <c r="U66" s="55"/>
      <c r="V66" s="4"/>
      <c r="W66" s="4"/>
      <c r="X66" s="4"/>
      <c r="Y66" s="197" t="e">
        <f t="shared" si="1"/>
        <v>#N/A</v>
      </c>
      <c r="Z66" s="60"/>
      <c r="AA66" s="85"/>
      <c r="AB66" s="59"/>
      <c r="AC66" s="85"/>
      <c r="AD66" s="59"/>
      <c r="AE66" s="85"/>
      <c r="AF66" s="59"/>
      <c r="AG66" s="85"/>
      <c r="AH66" s="59"/>
      <c r="AI66" s="85"/>
      <c r="AJ66" s="59"/>
      <c r="AK66" s="85"/>
      <c r="AL66" s="59"/>
      <c r="AM66" s="85"/>
      <c r="AN66" s="59"/>
      <c r="AO66" s="85"/>
      <c r="AP66" s="59"/>
      <c r="AQ66" s="85"/>
      <c r="AR66" s="59"/>
      <c r="AS66" s="85"/>
      <c r="AT66" s="59"/>
      <c r="AU66" s="85"/>
      <c r="AV66" s="59"/>
      <c r="AW66" s="85"/>
      <c r="AX66" s="59"/>
      <c r="AY66" s="85"/>
      <c r="AZ66" s="59"/>
      <c r="BA66" s="85"/>
      <c r="BB66" s="59"/>
      <c r="BC66" s="85"/>
      <c r="BD66" s="59"/>
      <c r="BE66" s="85"/>
      <c r="BF66" s="59"/>
      <c r="BG66" s="85"/>
      <c r="BH66" s="59"/>
      <c r="BI66" s="85"/>
      <c r="BJ66" s="59"/>
      <c r="BK66" s="85"/>
      <c r="BL66" s="59"/>
      <c r="BM66" s="85"/>
      <c r="BN66" s="59"/>
    </row>
    <row r="67" spans="1:66">
      <c r="A67" s="55"/>
      <c r="B67" s="55"/>
      <c r="C67" s="55"/>
      <c r="D67" s="55"/>
      <c r="E67" s="55"/>
      <c r="F67" s="55"/>
      <c r="G67" s="57"/>
      <c r="H67" s="57"/>
      <c r="I67" s="56"/>
      <c r="J67" s="196"/>
      <c r="K67" s="3"/>
      <c r="L67" s="58"/>
      <c r="M67" s="58"/>
      <c r="N67" s="196"/>
      <c r="O67" s="196"/>
      <c r="P67" s="196"/>
      <c r="Q67" s="196"/>
      <c r="R67" s="55"/>
      <c r="S67" s="286"/>
      <c r="T67" s="286"/>
      <c r="U67" s="55"/>
      <c r="V67" s="4"/>
      <c r="W67" s="4"/>
      <c r="X67" s="4"/>
      <c r="Y67" s="197" t="e">
        <f t="shared" si="1"/>
        <v>#N/A</v>
      </c>
      <c r="Z67" s="60"/>
      <c r="AA67" s="85"/>
      <c r="AB67" s="59"/>
      <c r="AC67" s="85"/>
      <c r="AD67" s="59"/>
      <c r="AE67" s="85"/>
      <c r="AF67" s="59"/>
      <c r="AG67" s="85"/>
      <c r="AH67" s="59"/>
      <c r="AI67" s="85"/>
      <c r="AJ67" s="59"/>
      <c r="AK67" s="85"/>
      <c r="AL67" s="59"/>
      <c r="AM67" s="85"/>
      <c r="AN67" s="59"/>
      <c r="AO67" s="85"/>
      <c r="AP67" s="59"/>
      <c r="AQ67" s="85"/>
      <c r="AR67" s="59"/>
      <c r="AS67" s="85"/>
      <c r="AT67" s="59"/>
      <c r="AU67" s="85"/>
      <c r="AV67" s="59"/>
      <c r="AW67" s="85"/>
      <c r="AX67" s="59"/>
      <c r="AY67" s="85"/>
      <c r="AZ67" s="59"/>
      <c r="BA67" s="85"/>
      <c r="BB67" s="59"/>
      <c r="BC67" s="85"/>
      <c r="BD67" s="59"/>
      <c r="BE67" s="85"/>
      <c r="BF67" s="59"/>
      <c r="BG67" s="85"/>
      <c r="BH67" s="59"/>
      <c r="BI67" s="85"/>
      <c r="BJ67" s="59"/>
      <c r="BK67" s="85"/>
      <c r="BL67" s="59"/>
      <c r="BM67" s="85"/>
      <c r="BN67" s="59"/>
    </row>
    <row r="68" spans="1:66">
      <c r="A68" s="55"/>
      <c r="B68" s="55"/>
      <c r="C68" s="55"/>
      <c r="D68" s="55"/>
      <c r="E68" s="55"/>
      <c r="F68" s="55"/>
      <c r="G68" s="57"/>
      <c r="H68" s="57"/>
      <c r="I68" s="56"/>
      <c r="J68" s="196"/>
      <c r="K68" s="3"/>
      <c r="L68" s="58"/>
      <c r="M68" s="58"/>
      <c r="N68" s="196"/>
      <c r="O68" s="196"/>
      <c r="P68" s="196"/>
      <c r="Q68" s="196"/>
      <c r="R68" s="55"/>
      <c r="S68" s="286"/>
      <c r="T68" s="286"/>
      <c r="U68" s="55"/>
      <c r="V68" s="4"/>
      <c r="W68" s="4"/>
      <c r="X68" s="4"/>
      <c r="Y68" s="197" t="e">
        <f t="shared" si="1"/>
        <v>#N/A</v>
      </c>
      <c r="Z68" s="60"/>
      <c r="AA68" s="85"/>
      <c r="AB68" s="59"/>
      <c r="AC68" s="85"/>
      <c r="AD68" s="59"/>
      <c r="AE68" s="85"/>
      <c r="AF68" s="59"/>
      <c r="AG68" s="85"/>
      <c r="AH68" s="59"/>
      <c r="AI68" s="85"/>
      <c r="AJ68" s="59"/>
      <c r="AK68" s="85"/>
      <c r="AL68" s="59"/>
      <c r="AM68" s="85"/>
      <c r="AN68" s="59"/>
      <c r="AO68" s="85"/>
      <c r="AP68" s="59"/>
      <c r="AQ68" s="85"/>
      <c r="AR68" s="59"/>
      <c r="AS68" s="85"/>
      <c r="AT68" s="59"/>
      <c r="AU68" s="85"/>
      <c r="AV68" s="59"/>
      <c r="AW68" s="85"/>
      <c r="AX68" s="59"/>
      <c r="AY68" s="85"/>
      <c r="AZ68" s="59"/>
      <c r="BA68" s="85"/>
      <c r="BB68" s="59"/>
      <c r="BC68" s="85"/>
      <c r="BD68" s="59"/>
      <c r="BE68" s="85"/>
      <c r="BF68" s="59"/>
      <c r="BG68" s="85"/>
      <c r="BH68" s="59"/>
      <c r="BI68" s="85"/>
      <c r="BJ68" s="59"/>
      <c r="BK68" s="85"/>
      <c r="BL68" s="59"/>
      <c r="BM68" s="85"/>
      <c r="BN68" s="59"/>
    </row>
    <row r="69" spans="1:66">
      <c r="A69" s="55"/>
      <c r="B69" s="55"/>
      <c r="C69" s="55"/>
      <c r="D69" s="55"/>
      <c r="E69" s="55"/>
      <c r="F69" s="55"/>
      <c r="G69" s="57"/>
      <c r="H69" s="57"/>
      <c r="I69" s="56"/>
      <c r="J69" s="196"/>
      <c r="K69" s="3"/>
      <c r="L69" s="58"/>
      <c r="M69" s="58"/>
      <c r="N69" s="196"/>
      <c r="O69" s="196"/>
      <c r="P69" s="196"/>
      <c r="Q69" s="196"/>
      <c r="R69" s="55"/>
      <c r="S69" s="286"/>
      <c r="T69" s="286"/>
      <c r="U69" s="55"/>
      <c r="V69" s="4"/>
      <c r="W69" s="4"/>
      <c r="X69" s="4"/>
      <c r="Y69" s="197" t="e">
        <f t="shared" si="1"/>
        <v>#N/A</v>
      </c>
      <c r="Z69" s="60"/>
      <c r="AA69" s="85"/>
      <c r="AB69" s="59"/>
      <c r="AC69" s="85"/>
      <c r="AD69" s="59"/>
      <c r="AE69" s="85"/>
      <c r="AF69" s="59"/>
      <c r="AG69" s="85"/>
      <c r="AH69" s="59"/>
      <c r="AI69" s="85"/>
      <c r="AJ69" s="59"/>
      <c r="AK69" s="85"/>
      <c r="AL69" s="59"/>
      <c r="AM69" s="85"/>
      <c r="AN69" s="59"/>
      <c r="AO69" s="85"/>
      <c r="AP69" s="59"/>
      <c r="AQ69" s="85"/>
      <c r="AR69" s="59"/>
      <c r="AS69" s="85"/>
      <c r="AT69" s="59"/>
      <c r="AU69" s="85"/>
      <c r="AV69" s="59"/>
      <c r="AW69" s="85"/>
      <c r="AX69" s="59"/>
      <c r="AY69" s="85"/>
      <c r="AZ69" s="59"/>
      <c r="BA69" s="85"/>
      <c r="BB69" s="59"/>
      <c r="BC69" s="85"/>
      <c r="BD69" s="59"/>
      <c r="BE69" s="85"/>
      <c r="BF69" s="59"/>
      <c r="BG69" s="85"/>
      <c r="BH69" s="59"/>
      <c r="BI69" s="85"/>
      <c r="BJ69" s="59"/>
      <c r="BK69" s="85"/>
      <c r="BL69" s="59"/>
      <c r="BM69" s="85"/>
      <c r="BN69" s="59"/>
    </row>
    <row r="70" spans="1:66">
      <c r="A70" s="55"/>
      <c r="B70" s="55"/>
      <c r="C70" s="55"/>
      <c r="D70" s="55"/>
      <c r="E70" s="55"/>
      <c r="F70" s="55"/>
      <c r="G70" s="57"/>
      <c r="H70" s="57"/>
      <c r="I70" s="56"/>
      <c r="J70" s="196"/>
      <c r="K70" s="3"/>
      <c r="L70" s="58"/>
      <c r="M70" s="58"/>
      <c r="N70" s="196"/>
      <c r="O70" s="196"/>
      <c r="P70" s="196"/>
      <c r="Q70" s="196"/>
      <c r="R70" s="55"/>
      <c r="S70" s="286"/>
      <c r="T70" s="286"/>
      <c r="U70" s="55"/>
      <c r="V70" s="4"/>
      <c r="W70" s="4"/>
      <c r="X70" s="4"/>
      <c r="Y70" s="197" t="e">
        <f t="shared" si="1"/>
        <v>#N/A</v>
      </c>
      <c r="Z70" s="60"/>
      <c r="AA70" s="85"/>
      <c r="AB70" s="59"/>
      <c r="AC70" s="85"/>
      <c r="AD70" s="59"/>
      <c r="AE70" s="85"/>
      <c r="AF70" s="59"/>
      <c r="AG70" s="85"/>
      <c r="AH70" s="59"/>
      <c r="AI70" s="85"/>
      <c r="AJ70" s="59"/>
      <c r="AK70" s="85"/>
      <c r="AL70" s="59"/>
      <c r="AM70" s="85"/>
      <c r="AN70" s="59"/>
      <c r="AO70" s="85"/>
      <c r="AP70" s="59"/>
      <c r="AQ70" s="85"/>
      <c r="AR70" s="59"/>
      <c r="AS70" s="85"/>
      <c r="AT70" s="59"/>
      <c r="AU70" s="85"/>
      <c r="AV70" s="59"/>
      <c r="AW70" s="85"/>
      <c r="AX70" s="59"/>
      <c r="AY70" s="85"/>
      <c r="AZ70" s="59"/>
      <c r="BA70" s="85"/>
      <c r="BB70" s="59"/>
      <c r="BC70" s="85"/>
      <c r="BD70" s="59"/>
      <c r="BE70" s="85"/>
      <c r="BF70" s="59"/>
      <c r="BG70" s="85"/>
      <c r="BH70" s="59"/>
      <c r="BI70" s="85"/>
      <c r="BJ70" s="59"/>
      <c r="BK70" s="85"/>
      <c r="BL70" s="59"/>
      <c r="BM70" s="85"/>
      <c r="BN70" s="59"/>
    </row>
    <row r="71" spans="1:66">
      <c r="A71" s="55"/>
      <c r="B71" s="55"/>
      <c r="C71" s="55"/>
      <c r="D71" s="55"/>
      <c r="E71" s="55"/>
      <c r="F71" s="55"/>
      <c r="G71" s="57"/>
      <c r="H71" s="57"/>
      <c r="I71" s="56"/>
      <c r="J71" s="196"/>
      <c r="K71" s="3"/>
      <c r="L71" s="58"/>
      <c r="M71" s="58"/>
      <c r="N71" s="196"/>
      <c r="O71" s="196"/>
      <c r="P71" s="196"/>
      <c r="Q71" s="196"/>
      <c r="R71" s="55"/>
      <c r="S71" s="286"/>
      <c r="T71" s="286"/>
      <c r="U71" s="55"/>
      <c r="V71" s="4"/>
      <c r="W71" s="4"/>
      <c r="X71" s="4"/>
      <c r="Y71" s="197" t="e">
        <f t="shared" ref="Y71:Y106" si="2">IF(N71="-","",VLOOKUP(N71,EUSIPA_Table,2,0))</f>
        <v>#N/A</v>
      </c>
      <c r="Z71" s="60"/>
      <c r="AA71" s="85"/>
      <c r="AB71" s="59"/>
      <c r="AC71" s="85"/>
      <c r="AD71" s="59"/>
      <c r="AE71" s="85"/>
      <c r="AF71" s="59"/>
      <c r="AG71" s="85"/>
      <c r="AH71" s="59"/>
      <c r="AI71" s="85"/>
      <c r="AJ71" s="59"/>
      <c r="AK71" s="85"/>
      <c r="AL71" s="59"/>
      <c r="AM71" s="85"/>
      <c r="AN71" s="59"/>
      <c r="AO71" s="85"/>
      <c r="AP71" s="59"/>
      <c r="AQ71" s="85"/>
      <c r="AR71" s="59"/>
      <c r="AS71" s="85"/>
      <c r="AT71" s="59"/>
      <c r="AU71" s="85"/>
      <c r="AV71" s="59"/>
      <c r="AW71" s="85"/>
      <c r="AX71" s="59"/>
      <c r="AY71" s="85"/>
      <c r="AZ71" s="59"/>
      <c r="BA71" s="85"/>
      <c r="BB71" s="59"/>
      <c r="BC71" s="85"/>
      <c r="BD71" s="59"/>
      <c r="BE71" s="85"/>
      <c r="BF71" s="59"/>
      <c r="BG71" s="85"/>
      <c r="BH71" s="59"/>
      <c r="BI71" s="85"/>
      <c r="BJ71" s="59"/>
      <c r="BK71" s="85"/>
      <c r="BL71" s="59"/>
      <c r="BM71" s="85"/>
      <c r="BN71" s="59"/>
    </row>
    <row r="72" spans="1:66">
      <c r="A72" s="55"/>
      <c r="B72" s="55"/>
      <c r="C72" s="55"/>
      <c r="D72" s="55"/>
      <c r="E72" s="55"/>
      <c r="F72" s="55"/>
      <c r="G72" s="57"/>
      <c r="H72" s="57"/>
      <c r="I72" s="56"/>
      <c r="J72" s="196"/>
      <c r="K72" s="3"/>
      <c r="L72" s="58"/>
      <c r="M72" s="58"/>
      <c r="N72" s="196"/>
      <c r="O72" s="196"/>
      <c r="P72" s="196"/>
      <c r="Q72" s="196"/>
      <c r="R72" s="55"/>
      <c r="S72" s="286"/>
      <c r="T72" s="286"/>
      <c r="U72" s="55"/>
      <c r="V72" s="4"/>
      <c r="W72" s="4"/>
      <c r="X72" s="4"/>
      <c r="Y72" s="197" t="e">
        <f t="shared" si="2"/>
        <v>#N/A</v>
      </c>
      <c r="Z72" s="60"/>
      <c r="AA72" s="85"/>
      <c r="AB72" s="59"/>
      <c r="AC72" s="85"/>
      <c r="AD72" s="59"/>
      <c r="AE72" s="85"/>
      <c r="AF72" s="59"/>
      <c r="AG72" s="85"/>
      <c r="AH72" s="59"/>
      <c r="AI72" s="85"/>
      <c r="AJ72" s="59"/>
      <c r="AK72" s="85"/>
      <c r="AL72" s="59"/>
      <c r="AM72" s="85"/>
      <c r="AN72" s="59"/>
      <c r="AO72" s="85"/>
      <c r="AP72" s="59"/>
      <c r="AQ72" s="85"/>
      <c r="AR72" s="59"/>
      <c r="AS72" s="85"/>
      <c r="AT72" s="59"/>
      <c r="AU72" s="85"/>
      <c r="AV72" s="59"/>
      <c r="AW72" s="85"/>
      <c r="AX72" s="59"/>
      <c r="AY72" s="85"/>
      <c r="AZ72" s="59"/>
      <c r="BA72" s="85"/>
      <c r="BB72" s="59"/>
      <c r="BC72" s="85"/>
      <c r="BD72" s="59"/>
      <c r="BE72" s="85"/>
      <c r="BF72" s="59"/>
      <c r="BG72" s="85"/>
      <c r="BH72" s="59"/>
      <c r="BI72" s="85"/>
      <c r="BJ72" s="59"/>
      <c r="BK72" s="85"/>
      <c r="BL72" s="59"/>
      <c r="BM72" s="85"/>
      <c r="BN72" s="59"/>
    </row>
    <row r="73" spans="1:66">
      <c r="A73" s="55"/>
      <c r="B73" s="55"/>
      <c r="C73" s="55"/>
      <c r="D73" s="55"/>
      <c r="E73" s="55"/>
      <c r="F73" s="55"/>
      <c r="G73" s="57"/>
      <c r="H73" s="57"/>
      <c r="I73" s="56"/>
      <c r="J73" s="196"/>
      <c r="K73" s="3"/>
      <c r="L73" s="58"/>
      <c r="M73" s="58"/>
      <c r="N73" s="196"/>
      <c r="O73" s="196"/>
      <c r="P73" s="196"/>
      <c r="Q73" s="196"/>
      <c r="R73" s="55"/>
      <c r="S73" s="286"/>
      <c r="T73" s="286"/>
      <c r="U73" s="55"/>
      <c r="V73" s="4"/>
      <c r="W73" s="4"/>
      <c r="X73" s="4"/>
      <c r="Y73" s="197" t="e">
        <f t="shared" si="2"/>
        <v>#N/A</v>
      </c>
      <c r="Z73" s="60"/>
      <c r="AA73" s="85"/>
      <c r="AB73" s="59"/>
      <c r="AC73" s="85"/>
      <c r="AD73" s="59"/>
      <c r="AE73" s="85"/>
      <c r="AF73" s="59"/>
      <c r="AG73" s="85"/>
      <c r="AH73" s="59"/>
      <c r="AI73" s="85"/>
      <c r="AJ73" s="59"/>
      <c r="AK73" s="85"/>
      <c r="AL73" s="59"/>
      <c r="AM73" s="85"/>
      <c r="AN73" s="59"/>
      <c r="AO73" s="85"/>
      <c r="AP73" s="59"/>
      <c r="AQ73" s="85"/>
      <c r="AR73" s="59"/>
      <c r="AS73" s="85"/>
      <c r="AT73" s="59"/>
      <c r="AU73" s="85"/>
      <c r="AV73" s="59"/>
      <c r="AW73" s="85"/>
      <c r="AX73" s="59"/>
      <c r="AY73" s="85"/>
      <c r="AZ73" s="59"/>
      <c r="BA73" s="85"/>
      <c r="BB73" s="59"/>
      <c r="BC73" s="85"/>
      <c r="BD73" s="59"/>
      <c r="BE73" s="85"/>
      <c r="BF73" s="59"/>
      <c r="BG73" s="85"/>
      <c r="BH73" s="59"/>
      <c r="BI73" s="85"/>
      <c r="BJ73" s="59"/>
      <c r="BK73" s="85"/>
      <c r="BL73" s="59"/>
      <c r="BM73" s="85"/>
      <c r="BN73" s="59"/>
    </row>
    <row r="74" spans="1:66">
      <c r="A74" s="55"/>
      <c r="B74" s="55"/>
      <c r="C74" s="55"/>
      <c r="D74" s="55"/>
      <c r="E74" s="55"/>
      <c r="F74" s="55"/>
      <c r="G74" s="57"/>
      <c r="H74" s="57"/>
      <c r="I74" s="56"/>
      <c r="J74" s="196"/>
      <c r="K74" s="3"/>
      <c r="L74" s="58"/>
      <c r="M74" s="58"/>
      <c r="N74" s="196"/>
      <c r="O74" s="196"/>
      <c r="P74" s="196"/>
      <c r="Q74" s="196"/>
      <c r="R74" s="55"/>
      <c r="S74" s="286"/>
      <c r="T74" s="286"/>
      <c r="U74" s="55"/>
      <c r="V74" s="4"/>
      <c r="W74" s="4"/>
      <c r="X74" s="4"/>
      <c r="Y74" s="197" t="e">
        <f t="shared" si="2"/>
        <v>#N/A</v>
      </c>
      <c r="Z74" s="60"/>
      <c r="AA74" s="85"/>
      <c r="AB74" s="59"/>
      <c r="AC74" s="85"/>
      <c r="AD74" s="59"/>
      <c r="AE74" s="85"/>
      <c r="AF74" s="59"/>
      <c r="AG74" s="85"/>
      <c r="AH74" s="59"/>
      <c r="AI74" s="85"/>
      <c r="AJ74" s="59"/>
      <c r="AK74" s="85"/>
      <c r="AL74" s="59"/>
      <c r="AM74" s="85"/>
      <c r="AN74" s="59"/>
      <c r="AO74" s="85"/>
      <c r="AP74" s="59"/>
      <c r="AQ74" s="85"/>
      <c r="AR74" s="59"/>
      <c r="AS74" s="85"/>
      <c r="AT74" s="59"/>
      <c r="AU74" s="85"/>
      <c r="AV74" s="59"/>
      <c r="AW74" s="85"/>
      <c r="AX74" s="59"/>
      <c r="AY74" s="85"/>
      <c r="AZ74" s="59"/>
      <c r="BA74" s="85"/>
      <c r="BB74" s="59"/>
      <c r="BC74" s="85"/>
      <c r="BD74" s="59"/>
      <c r="BE74" s="85"/>
      <c r="BF74" s="59"/>
      <c r="BG74" s="85"/>
      <c r="BH74" s="59"/>
      <c r="BI74" s="85"/>
      <c r="BJ74" s="59"/>
      <c r="BK74" s="85"/>
      <c r="BL74" s="59"/>
      <c r="BM74" s="85"/>
      <c r="BN74" s="59"/>
    </row>
    <row r="75" spans="1:66">
      <c r="A75" s="55"/>
      <c r="B75" s="55"/>
      <c r="C75" s="55"/>
      <c r="D75" s="55"/>
      <c r="E75" s="55"/>
      <c r="F75" s="55"/>
      <c r="G75" s="57"/>
      <c r="H75" s="57"/>
      <c r="I75" s="56"/>
      <c r="J75" s="196"/>
      <c r="K75" s="3"/>
      <c r="L75" s="58"/>
      <c r="M75" s="58"/>
      <c r="N75" s="196"/>
      <c r="O75" s="196"/>
      <c r="P75" s="196"/>
      <c r="Q75" s="196"/>
      <c r="R75" s="55"/>
      <c r="S75" s="286"/>
      <c r="T75" s="286"/>
      <c r="U75" s="55"/>
      <c r="V75" s="4"/>
      <c r="W75" s="4"/>
      <c r="X75" s="4"/>
      <c r="Y75" s="197" t="e">
        <f t="shared" si="2"/>
        <v>#N/A</v>
      </c>
      <c r="Z75" s="60"/>
      <c r="AA75" s="85"/>
      <c r="AB75" s="59"/>
      <c r="AC75" s="85"/>
      <c r="AD75" s="59"/>
      <c r="AE75" s="85"/>
      <c r="AF75" s="59"/>
      <c r="AG75" s="85"/>
      <c r="AH75" s="59"/>
      <c r="AI75" s="85"/>
      <c r="AJ75" s="59"/>
      <c r="AK75" s="85"/>
      <c r="AL75" s="59"/>
      <c r="AM75" s="85"/>
      <c r="AN75" s="59"/>
      <c r="AO75" s="85"/>
      <c r="AP75" s="59"/>
      <c r="AQ75" s="85"/>
      <c r="AR75" s="59"/>
      <c r="AS75" s="85"/>
      <c r="AT75" s="59"/>
      <c r="AU75" s="85"/>
      <c r="AV75" s="59"/>
      <c r="AW75" s="85"/>
      <c r="AX75" s="59"/>
      <c r="AY75" s="85"/>
      <c r="AZ75" s="59"/>
      <c r="BA75" s="85"/>
      <c r="BB75" s="59"/>
      <c r="BC75" s="85"/>
      <c r="BD75" s="59"/>
      <c r="BE75" s="85"/>
      <c r="BF75" s="59"/>
      <c r="BG75" s="85"/>
      <c r="BH75" s="59"/>
      <c r="BI75" s="85"/>
      <c r="BJ75" s="59"/>
      <c r="BK75" s="85"/>
      <c r="BL75" s="59"/>
      <c r="BM75" s="85"/>
      <c r="BN75" s="59"/>
    </row>
    <row r="76" spans="1:66">
      <c r="A76" s="55"/>
      <c r="B76" s="55"/>
      <c r="C76" s="55"/>
      <c r="D76" s="55"/>
      <c r="E76" s="55"/>
      <c r="F76" s="55"/>
      <c r="G76" s="57"/>
      <c r="H76" s="57"/>
      <c r="I76" s="56"/>
      <c r="J76" s="196"/>
      <c r="K76" s="3"/>
      <c r="L76" s="58"/>
      <c r="M76" s="58"/>
      <c r="N76" s="196"/>
      <c r="O76" s="196"/>
      <c r="P76" s="196"/>
      <c r="Q76" s="196"/>
      <c r="R76" s="55"/>
      <c r="S76" s="286"/>
      <c r="T76" s="286"/>
      <c r="U76" s="55"/>
      <c r="V76" s="4"/>
      <c r="W76" s="4"/>
      <c r="X76" s="4"/>
      <c r="Y76" s="197" t="e">
        <f t="shared" si="2"/>
        <v>#N/A</v>
      </c>
      <c r="Z76" s="60"/>
      <c r="AA76" s="85"/>
      <c r="AB76" s="59"/>
      <c r="AC76" s="85"/>
      <c r="AD76" s="59"/>
      <c r="AE76" s="85"/>
      <c r="AF76" s="59"/>
      <c r="AG76" s="85"/>
      <c r="AH76" s="59"/>
      <c r="AI76" s="85"/>
      <c r="AJ76" s="59"/>
      <c r="AK76" s="85"/>
      <c r="AL76" s="59"/>
      <c r="AM76" s="85"/>
      <c r="AN76" s="59"/>
      <c r="AO76" s="85"/>
      <c r="AP76" s="59"/>
      <c r="AQ76" s="85"/>
      <c r="AR76" s="59"/>
      <c r="AS76" s="85"/>
      <c r="AT76" s="59"/>
      <c r="AU76" s="85"/>
      <c r="AV76" s="59"/>
      <c r="AW76" s="85"/>
      <c r="AX76" s="59"/>
      <c r="AY76" s="85"/>
      <c r="AZ76" s="59"/>
      <c r="BA76" s="85"/>
      <c r="BB76" s="59"/>
      <c r="BC76" s="85"/>
      <c r="BD76" s="59"/>
      <c r="BE76" s="85"/>
      <c r="BF76" s="59"/>
      <c r="BG76" s="85"/>
      <c r="BH76" s="59"/>
      <c r="BI76" s="85"/>
      <c r="BJ76" s="59"/>
      <c r="BK76" s="85"/>
      <c r="BL76" s="59"/>
      <c r="BM76" s="85"/>
      <c r="BN76" s="59"/>
    </row>
    <row r="77" spans="1:66">
      <c r="A77" s="55"/>
      <c r="B77" s="55"/>
      <c r="C77" s="55"/>
      <c r="D77" s="55"/>
      <c r="E77" s="55"/>
      <c r="F77" s="55"/>
      <c r="G77" s="57"/>
      <c r="H77" s="57"/>
      <c r="I77" s="56"/>
      <c r="J77" s="196"/>
      <c r="K77" s="3"/>
      <c r="L77" s="58"/>
      <c r="M77" s="58"/>
      <c r="N77" s="196"/>
      <c r="O77" s="196"/>
      <c r="P77" s="196"/>
      <c r="Q77" s="196"/>
      <c r="R77" s="55"/>
      <c r="S77" s="286"/>
      <c r="T77" s="286"/>
      <c r="U77" s="55"/>
      <c r="V77" s="4"/>
      <c r="W77" s="4"/>
      <c r="X77" s="4"/>
      <c r="Y77" s="197" t="e">
        <f t="shared" si="2"/>
        <v>#N/A</v>
      </c>
      <c r="Z77" s="60"/>
      <c r="AA77" s="85"/>
      <c r="AB77" s="59"/>
      <c r="AC77" s="85"/>
      <c r="AD77" s="59"/>
      <c r="AE77" s="85"/>
      <c r="AF77" s="59"/>
      <c r="AG77" s="85"/>
      <c r="AH77" s="59"/>
      <c r="AI77" s="85"/>
      <c r="AJ77" s="59"/>
      <c r="AK77" s="85"/>
      <c r="AL77" s="59"/>
      <c r="AM77" s="85"/>
      <c r="AN77" s="59"/>
      <c r="AO77" s="85"/>
      <c r="AP77" s="59"/>
      <c r="AQ77" s="85"/>
      <c r="AR77" s="59"/>
      <c r="AS77" s="85"/>
      <c r="AT77" s="59"/>
      <c r="AU77" s="85"/>
      <c r="AV77" s="59"/>
      <c r="AW77" s="85"/>
      <c r="AX77" s="59"/>
      <c r="AY77" s="85"/>
      <c r="AZ77" s="59"/>
      <c r="BA77" s="85"/>
      <c r="BB77" s="59"/>
      <c r="BC77" s="85"/>
      <c r="BD77" s="59"/>
      <c r="BE77" s="85"/>
      <c r="BF77" s="59"/>
      <c r="BG77" s="85"/>
      <c r="BH77" s="59"/>
      <c r="BI77" s="85"/>
      <c r="BJ77" s="59"/>
      <c r="BK77" s="85"/>
      <c r="BL77" s="59"/>
      <c r="BM77" s="85"/>
      <c r="BN77" s="59"/>
    </row>
    <row r="78" spans="1:66">
      <c r="A78" s="55"/>
      <c r="B78" s="55"/>
      <c r="C78" s="55"/>
      <c r="D78" s="55"/>
      <c r="E78" s="55"/>
      <c r="F78" s="55"/>
      <c r="G78" s="57"/>
      <c r="H78" s="57"/>
      <c r="I78" s="56"/>
      <c r="J78" s="196"/>
      <c r="K78" s="3"/>
      <c r="L78" s="58"/>
      <c r="M78" s="58"/>
      <c r="N78" s="196"/>
      <c r="O78" s="196"/>
      <c r="P78" s="196"/>
      <c r="Q78" s="196"/>
      <c r="R78" s="55"/>
      <c r="S78" s="286"/>
      <c r="T78" s="286"/>
      <c r="U78" s="55"/>
      <c r="V78" s="4"/>
      <c r="W78" s="4"/>
      <c r="X78" s="4"/>
      <c r="Y78" s="197" t="e">
        <f t="shared" si="2"/>
        <v>#N/A</v>
      </c>
      <c r="Z78" s="60"/>
      <c r="AA78" s="85"/>
      <c r="AB78" s="59"/>
      <c r="AC78" s="85"/>
      <c r="AD78" s="59"/>
      <c r="AE78" s="85"/>
      <c r="AF78" s="59"/>
      <c r="AG78" s="85"/>
      <c r="AH78" s="59"/>
      <c r="AI78" s="85"/>
      <c r="AJ78" s="59"/>
      <c r="AK78" s="85"/>
      <c r="AL78" s="59"/>
      <c r="AM78" s="85"/>
      <c r="AN78" s="59"/>
      <c r="AO78" s="85"/>
      <c r="AP78" s="59"/>
      <c r="AQ78" s="85"/>
      <c r="AR78" s="59"/>
      <c r="AS78" s="85"/>
      <c r="AT78" s="59"/>
      <c r="AU78" s="85"/>
      <c r="AV78" s="59"/>
      <c r="AW78" s="85"/>
      <c r="AX78" s="59"/>
      <c r="AY78" s="85"/>
      <c r="AZ78" s="59"/>
      <c r="BA78" s="85"/>
      <c r="BB78" s="59"/>
      <c r="BC78" s="85"/>
      <c r="BD78" s="59"/>
      <c r="BE78" s="85"/>
      <c r="BF78" s="59"/>
      <c r="BG78" s="85"/>
      <c r="BH78" s="59"/>
      <c r="BI78" s="85"/>
      <c r="BJ78" s="59"/>
      <c r="BK78" s="85"/>
      <c r="BL78" s="59"/>
      <c r="BM78" s="85"/>
      <c r="BN78" s="59"/>
    </row>
    <row r="79" spans="1:66">
      <c r="A79" s="55"/>
      <c r="B79" s="55"/>
      <c r="C79" s="55"/>
      <c r="D79" s="55"/>
      <c r="E79" s="55"/>
      <c r="F79" s="55"/>
      <c r="G79" s="57"/>
      <c r="H79" s="57"/>
      <c r="I79" s="56"/>
      <c r="J79" s="196"/>
      <c r="K79" s="3"/>
      <c r="L79" s="58"/>
      <c r="M79" s="58"/>
      <c r="N79" s="196"/>
      <c r="O79" s="196"/>
      <c r="P79" s="196"/>
      <c r="Q79" s="196"/>
      <c r="R79" s="55"/>
      <c r="S79" s="286"/>
      <c r="T79" s="286"/>
      <c r="U79" s="55"/>
      <c r="V79" s="4"/>
      <c r="W79" s="4"/>
      <c r="X79" s="4"/>
      <c r="Y79" s="197" t="e">
        <f t="shared" si="2"/>
        <v>#N/A</v>
      </c>
      <c r="Z79" s="60"/>
      <c r="AA79" s="85"/>
      <c r="AB79" s="59"/>
      <c r="AC79" s="85"/>
      <c r="AD79" s="59"/>
      <c r="AE79" s="85"/>
      <c r="AF79" s="59"/>
      <c r="AG79" s="85"/>
      <c r="AH79" s="59"/>
      <c r="AI79" s="85"/>
      <c r="AJ79" s="59"/>
      <c r="AK79" s="85"/>
      <c r="AL79" s="59"/>
      <c r="AM79" s="85"/>
      <c r="AN79" s="59"/>
      <c r="AO79" s="85"/>
      <c r="AP79" s="59"/>
      <c r="AQ79" s="85"/>
      <c r="AR79" s="59"/>
      <c r="AS79" s="85"/>
      <c r="AT79" s="59"/>
      <c r="AU79" s="85"/>
      <c r="AV79" s="59"/>
      <c r="AW79" s="85"/>
      <c r="AX79" s="59"/>
      <c r="AY79" s="85"/>
      <c r="AZ79" s="59"/>
      <c r="BA79" s="85"/>
      <c r="BB79" s="59"/>
      <c r="BC79" s="85"/>
      <c r="BD79" s="59"/>
      <c r="BE79" s="85"/>
      <c r="BF79" s="59"/>
      <c r="BG79" s="85"/>
      <c r="BH79" s="59"/>
      <c r="BI79" s="85"/>
      <c r="BJ79" s="59"/>
      <c r="BK79" s="85"/>
      <c r="BL79" s="59"/>
      <c r="BM79" s="85"/>
      <c r="BN79" s="59"/>
    </row>
    <row r="80" spans="1:66">
      <c r="A80" s="55"/>
      <c r="B80" s="55"/>
      <c r="C80" s="55"/>
      <c r="D80" s="55"/>
      <c r="E80" s="55"/>
      <c r="F80" s="55"/>
      <c r="G80" s="57"/>
      <c r="H80" s="57"/>
      <c r="I80" s="56"/>
      <c r="J80" s="196"/>
      <c r="K80" s="3"/>
      <c r="L80" s="58"/>
      <c r="M80" s="58"/>
      <c r="N80" s="196"/>
      <c r="O80" s="196"/>
      <c r="P80" s="196"/>
      <c r="Q80" s="196"/>
      <c r="R80" s="55"/>
      <c r="S80" s="286"/>
      <c r="T80" s="286"/>
      <c r="U80" s="55"/>
      <c r="V80" s="4"/>
      <c r="W80" s="4"/>
      <c r="X80" s="4"/>
      <c r="Y80" s="197" t="e">
        <f t="shared" si="2"/>
        <v>#N/A</v>
      </c>
      <c r="Z80" s="60"/>
      <c r="AA80" s="85"/>
      <c r="AB80" s="59"/>
      <c r="AC80" s="85"/>
      <c r="AD80" s="59"/>
      <c r="AE80" s="85"/>
      <c r="AF80" s="59"/>
      <c r="AG80" s="85"/>
      <c r="AH80" s="59"/>
      <c r="AI80" s="85"/>
      <c r="AJ80" s="59"/>
      <c r="AK80" s="85"/>
      <c r="AL80" s="59"/>
      <c r="AM80" s="85"/>
      <c r="AN80" s="59"/>
      <c r="AO80" s="85"/>
      <c r="AP80" s="59"/>
      <c r="AQ80" s="85"/>
      <c r="AR80" s="59"/>
      <c r="AS80" s="85"/>
      <c r="AT80" s="59"/>
      <c r="AU80" s="85"/>
      <c r="AV80" s="59"/>
      <c r="AW80" s="85"/>
      <c r="AX80" s="59"/>
      <c r="AY80" s="85"/>
      <c r="AZ80" s="59"/>
      <c r="BA80" s="85"/>
      <c r="BB80" s="59"/>
      <c r="BC80" s="85"/>
      <c r="BD80" s="59"/>
      <c r="BE80" s="85"/>
      <c r="BF80" s="59"/>
      <c r="BG80" s="85"/>
      <c r="BH80" s="59"/>
      <c r="BI80" s="85"/>
      <c r="BJ80" s="59"/>
      <c r="BK80" s="85"/>
      <c r="BL80" s="59"/>
      <c r="BM80" s="85"/>
      <c r="BN80" s="59"/>
    </row>
    <row r="81" spans="1:66">
      <c r="A81" s="55"/>
      <c r="B81" s="55"/>
      <c r="C81" s="55"/>
      <c r="D81" s="55"/>
      <c r="E81" s="55"/>
      <c r="F81" s="55"/>
      <c r="G81" s="57"/>
      <c r="H81" s="57"/>
      <c r="I81" s="56"/>
      <c r="J81" s="196"/>
      <c r="K81" s="3"/>
      <c r="L81" s="58"/>
      <c r="M81" s="58"/>
      <c r="N81" s="196"/>
      <c r="O81" s="196"/>
      <c r="P81" s="196"/>
      <c r="Q81" s="196"/>
      <c r="R81" s="55"/>
      <c r="S81" s="286"/>
      <c r="T81" s="286"/>
      <c r="U81" s="55"/>
      <c r="V81" s="4"/>
      <c r="W81" s="4"/>
      <c r="X81" s="4"/>
      <c r="Y81" s="197" t="e">
        <f t="shared" si="2"/>
        <v>#N/A</v>
      </c>
      <c r="Z81" s="60"/>
      <c r="AA81" s="85"/>
      <c r="AB81" s="59"/>
      <c r="AC81" s="85"/>
      <c r="AD81" s="59"/>
      <c r="AE81" s="85"/>
      <c r="AF81" s="59"/>
      <c r="AG81" s="85"/>
      <c r="AH81" s="59"/>
      <c r="AI81" s="85"/>
      <c r="AJ81" s="59"/>
      <c r="AK81" s="85"/>
      <c r="AL81" s="59"/>
      <c r="AM81" s="85"/>
      <c r="AN81" s="59"/>
      <c r="AO81" s="85"/>
      <c r="AP81" s="59"/>
      <c r="AQ81" s="85"/>
      <c r="AR81" s="59"/>
      <c r="AS81" s="85"/>
      <c r="AT81" s="59"/>
      <c r="AU81" s="85"/>
      <c r="AV81" s="59"/>
      <c r="AW81" s="85"/>
      <c r="AX81" s="59"/>
      <c r="AY81" s="85"/>
      <c r="AZ81" s="59"/>
      <c r="BA81" s="85"/>
      <c r="BB81" s="59"/>
      <c r="BC81" s="85"/>
      <c r="BD81" s="59"/>
      <c r="BE81" s="85"/>
      <c r="BF81" s="59"/>
      <c r="BG81" s="85"/>
      <c r="BH81" s="59"/>
      <c r="BI81" s="85"/>
      <c r="BJ81" s="59"/>
      <c r="BK81" s="85"/>
      <c r="BL81" s="59"/>
      <c r="BM81" s="85"/>
      <c r="BN81" s="59"/>
    </row>
    <row r="82" spans="1:66">
      <c r="A82" s="55"/>
      <c r="B82" s="55"/>
      <c r="C82" s="55"/>
      <c r="D82" s="55"/>
      <c r="E82" s="55"/>
      <c r="F82" s="55"/>
      <c r="G82" s="57"/>
      <c r="H82" s="57"/>
      <c r="I82" s="56"/>
      <c r="J82" s="196"/>
      <c r="K82" s="3"/>
      <c r="L82" s="58"/>
      <c r="M82" s="58"/>
      <c r="N82" s="196"/>
      <c r="O82" s="196"/>
      <c r="P82" s="196"/>
      <c r="Q82" s="196"/>
      <c r="R82" s="55"/>
      <c r="S82" s="286"/>
      <c r="T82" s="286"/>
      <c r="U82" s="55"/>
      <c r="V82" s="4"/>
      <c r="W82" s="4"/>
      <c r="X82" s="4"/>
      <c r="Y82" s="197" t="e">
        <f t="shared" si="2"/>
        <v>#N/A</v>
      </c>
      <c r="Z82" s="60"/>
      <c r="AA82" s="85"/>
      <c r="AB82" s="59"/>
      <c r="AC82" s="85"/>
      <c r="AD82" s="59"/>
      <c r="AE82" s="85"/>
      <c r="AF82" s="59"/>
      <c r="AG82" s="85"/>
      <c r="AH82" s="59"/>
      <c r="AI82" s="85"/>
      <c r="AJ82" s="59"/>
      <c r="AK82" s="85"/>
      <c r="AL82" s="59"/>
      <c r="AM82" s="85"/>
      <c r="AN82" s="59"/>
      <c r="AO82" s="85"/>
      <c r="AP82" s="59"/>
      <c r="AQ82" s="85"/>
      <c r="AR82" s="59"/>
      <c r="AS82" s="85"/>
      <c r="AT82" s="59"/>
      <c r="AU82" s="85"/>
      <c r="AV82" s="59"/>
      <c r="AW82" s="85"/>
      <c r="AX82" s="59"/>
      <c r="AY82" s="85"/>
      <c r="AZ82" s="59"/>
      <c r="BA82" s="85"/>
      <c r="BB82" s="59"/>
      <c r="BC82" s="85"/>
      <c r="BD82" s="59"/>
      <c r="BE82" s="85"/>
      <c r="BF82" s="59"/>
      <c r="BG82" s="85"/>
      <c r="BH82" s="59"/>
      <c r="BI82" s="85"/>
      <c r="BJ82" s="59"/>
      <c r="BK82" s="85"/>
      <c r="BL82" s="59"/>
      <c r="BM82" s="85"/>
      <c r="BN82" s="59"/>
    </row>
    <row r="83" spans="1:66">
      <c r="A83" s="55"/>
      <c r="B83" s="55"/>
      <c r="C83" s="55"/>
      <c r="D83" s="55"/>
      <c r="E83" s="55"/>
      <c r="F83" s="55"/>
      <c r="G83" s="57"/>
      <c r="H83" s="57"/>
      <c r="I83" s="56"/>
      <c r="J83" s="196"/>
      <c r="K83" s="3"/>
      <c r="L83" s="58"/>
      <c r="M83" s="58"/>
      <c r="N83" s="196"/>
      <c r="O83" s="196"/>
      <c r="P83" s="196"/>
      <c r="Q83" s="196"/>
      <c r="R83" s="55"/>
      <c r="S83" s="286"/>
      <c r="T83" s="286"/>
      <c r="U83" s="55"/>
      <c r="V83" s="4"/>
      <c r="W83" s="4"/>
      <c r="X83" s="4"/>
      <c r="Y83" s="197" t="e">
        <f t="shared" si="2"/>
        <v>#N/A</v>
      </c>
      <c r="Z83" s="60"/>
      <c r="AA83" s="85"/>
      <c r="AB83" s="59"/>
      <c r="AC83" s="85"/>
      <c r="AD83" s="59"/>
      <c r="AE83" s="85"/>
      <c r="AF83" s="59"/>
      <c r="AG83" s="85"/>
      <c r="AH83" s="59"/>
      <c r="AI83" s="85"/>
      <c r="AJ83" s="59"/>
      <c r="AK83" s="85"/>
      <c r="AL83" s="59"/>
      <c r="AM83" s="85"/>
      <c r="AN83" s="59"/>
      <c r="AO83" s="85"/>
      <c r="AP83" s="59"/>
      <c r="AQ83" s="85"/>
      <c r="AR83" s="59"/>
      <c r="AS83" s="85"/>
      <c r="AT83" s="59"/>
      <c r="AU83" s="85"/>
      <c r="AV83" s="59"/>
      <c r="AW83" s="85"/>
      <c r="AX83" s="59"/>
      <c r="AY83" s="85"/>
      <c r="AZ83" s="59"/>
      <c r="BA83" s="85"/>
      <c r="BB83" s="59"/>
      <c r="BC83" s="85"/>
      <c r="BD83" s="59"/>
      <c r="BE83" s="85"/>
      <c r="BF83" s="59"/>
      <c r="BG83" s="85"/>
      <c r="BH83" s="59"/>
      <c r="BI83" s="85"/>
      <c r="BJ83" s="59"/>
      <c r="BK83" s="85"/>
      <c r="BL83" s="59"/>
      <c r="BM83" s="85"/>
      <c r="BN83" s="59"/>
    </row>
    <row r="84" spans="1:66">
      <c r="A84" s="55"/>
      <c r="B84" s="55"/>
      <c r="C84" s="55"/>
      <c r="D84" s="55"/>
      <c r="E84" s="55"/>
      <c r="F84" s="55"/>
      <c r="G84" s="57"/>
      <c r="H84" s="57"/>
      <c r="I84" s="56"/>
      <c r="J84" s="196"/>
      <c r="K84" s="3"/>
      <c r="L84" s="58"/>
      <c r="M84" s="58"/>
      <c r="N84" s="196"/>
      <c r="O84" s="196"/>
      <c r="P84" s="196"/>
      <c r="Q84" s="196"/>
      <c r="R84" s="55"/>
      <c r="S84" s="286"/>
      <c r="T84" s="286"/>
      <c r="U84" s="55"/>
      <c r="V84" s="4"/>
      <c r="W84" s="4"/>
      <c r="X84" s="4"/>
      <c r="Y84" s="197" t="e">
        <f t="shared" si="2"/>
        <v>#N/A</v>
      </c>
      <c r="Z84" s="60"/>
      <c r="AA84" s="85"/>
      <c r="AB84" s="59"/>
      <c r="AC84" s="85"/>
      <c r="AD84" s="59"/>
      <c r="AE84" s="85"/>
      <c r="AF84" s="59"/>
      <c r="AG84" s="85"/>
      <c r="AH84" s="59"/>
      <c r="AI84" s="85"/>
      <c r="AJ84" s="59"/>
      <c r="AK84" s="85"/>
      <c r="AL84" s="59"/>
      <c r="AM84" s="85"/>
      <c r="AN84" s="59"/>
      <c r="AO84" s="85"/>
      <c r="AP84" s="59"/>
      <c r="AQ84" s="85"/>
      <c r="AR84" s="59"/>
      <c r="AS84" s="85"/>
      <c r="AT84" s="59"/>
      <c r="AU84" s="85"/>
      <c r="AV84" s="59"/>
      <c r="AW84" s="85"/>
      <c r="AX84" s="59"/>
      <c r="AY84" s="85"/>
      <c r="AZ84" s="59"/>
      <c r="BA84" s="85"/>
      <c r="BB84" s="59"/>
      <c r="BC84" s="85"/>
      <c r="BD84" s="59"/>
      <c r="BE84" s="85"/>
      <c r="BF84" s="59"/>
      <c r="BG84" s="85"/>
      <c r="BH84" s="59"/>
      <c r="BI84" s="85"/>
      <c r="BJ84" s="59"/>
      <c r="BK84" s="85"/>
      <c r="BL84" s="59"/>
      <c r="BM84" s="85"/>
      <c r="BN84" s="59"/>
    </row>
    <row r="85" spans="1:66">
      <c r="A85" s="55"/>
      <c r="B85" s="55"/>
      <c r="C85" s="55"/>
      <c r="D85" s="55"/>
      <c r="E85" s="55"/>
      <c r="F85" s="55"/>
      <c r="G85" s="57"/>
      <c r="H85" s="57"/>
      <c r="I85" s="56"/>
      <c r="J85" s="196"/>
      <c r="K85" s="3"/>
      <c r="L85" s="58"/>
      <c r="M85" s="58"/>
      <c r="N85" s="196"/>
      <c r="O85" s="196"/>
      <c r="P85" s="196"/>
      <c r="Q85" s="196"/>
      <c r="R85" s="55"/>
      <c r="S85" s="286"/>
      <c r="T85" s="286"/>
      <c r="U85" s="55"/>
      <c r="V85" s="4"/>
      <c r="W85" s="4"/>
      <c r="X85" s="4"/>
      <c r="Y85" s="197" t="e">
        <f t="shared" si="2"/>
        <v>#N/A</v>
      </c>
      <c r="Z85" s="60"/>
      <c r="AA85" s="85"/>
      <c r="AB85" s="59"/>
      <c r="AC85" s="85"/>
      <c r="AD85" s="59"/>
      <c r="AE85" s="85"/>
      <c r="AF85" s="59"/>
      <c r="AG85" s="85"/>
      <c r="AH85" s="59"/>
      <c r="AI85" s="85"/>
      <c r="AJ85" s="59"/>
      <c r="AK85" s="85"/>
      <c r="AL85" s="59"/>
      <c r="AM85" s="85"/>
      <c r="AN85" s="59"/>
      <c r="AO85" s="85"/>
      <c r="AP85" s="59"/>
      <c r="AQ85" s="85"/>
      <c r="AR85" s="59"/>
      <c r="AS85" s="85"/>
      <c r="AT85" s="59"/>
      <c r="AU85" s="85"/>
      <c r="AV85" s="59"/>
      <c r="AW85" s="85"/>
      <c r="AX85" s="59"/>
      <c r="AY85" s="85"/>
      <c r="AZ85" s="59"/>
      <c r="BA85" s="85"/>
      <c r="BB85" s="59"/>
      <c r="BC85" s="85"/>
      <c r="BD85" s="59"/>
      <c r="BE85" s="85"/>
      <c r="BF85" s="59"/>
      <c r="BG85" s="85"/>
      <c r="BH85" s="59"/>
      <c r="BI85" s="85"/>
      <c r="BJ85" s="59"/>
      <c r="BK85" s="85"/>
      <c r="BL85" s="59"/>
      <c r="BM85" s="85"/>
      <c r="BN85" s="59"/>
    </row>
    <row r="86" spans="1:66">
      <c r="A86" s="55"/>
      <c r="B86" s="55"/>
      <c r="C86" s="55"/>
      <c r="D86" s="55"/>
      <c r="E86" s="55"/>
      <c r="F86" s="55"/>
      <c r="G86" s="57"/>
      <c r="H86" s="57"/>
      <c r="I86" s="56"/>
      <c r="J86" s="196"/>
      <c r="K86" s="3"/>
      <c r="L86" s="58"/>
      <c r="M86" s="58"/>
      <c r="N86" s="196"/>
      <c r="O86" s="196"/>
      <c r="P86" s="196"/>
      <c r="Q86" s="196"/>
      <c r="R86" s="55"/>
      <c r="S86" s="286"/>
      <c r="T86" s="286"/>
      <c r="U86" s="55"/>
      <c r="V86" s="4"/>
      <c r="W86" s="4"/>
      <c r="X86" s="4"/>
      <c r="Y86" s="197" t="e">
        <f t="shared" si="2"/>
        <v>#N/A</v>
      </c>
      <c r="Z86" s="60"/>
      <c r="AA86" s="85"/>
      <c r="AB86" s="59"/>
      <c r="AC86" s="85"/>
      <c r="AD86" s="59"/>
      <c r="AE86" s="85"/>
      <c r="AF86" s="59"/>
      <c r="AG86" s="85"/>
      <c r="AH86" s="59"/>
      <c r="AI86" s="85"/>
      <c r="AJ86" s="59"/>
      <c r="AK86" s="85"/>
      <c r="AL86" s="59"/>
      <c r="AM86" s="85"/>
      <c r="AN86" s="59"/>
      <c r="AO86" s="85"/>
      <c r="AP86" s="59"/>
      <c r="AQ86" s="85"/>
      <c r="AR86" s="59"/>
      <c r="AS86" s="85"/>
      <c r="AT86" s="59"/>
      <c r="AU86" s="85"/>
      <c r="AV86" s="59"/>
      <c r="AW86" s="85"/>
      <c r="AX86" s="59"/>
      <c r="AY86" s="85"/>
      <c r="AZ86" s="59"/>
      <c r="BA86" s="85"/>
      <c r="BB86" s="59"/>
      <c r="BC86" s="85"/>
      <c r="BD86" s="59"/>
      <c r="BE86" s="85"/>
      <c r="BF86" s="59"/>
      <c r="BG86" s="85"/>
      <c r="BH86" s="59"/>
      <c r="BI86" s="85"/>
      <c r="BJ86" s="59"/>
      <c r="BK86" s="85"/>
      <c r="BL86" s="59"/>
      <c r="BM86" s="85"/>
      <c r="BN86" s="59"/>
    </row>
    <row r="87" spans="1:66">
      <c r="A87" s="55"/>
      <c r="B87" s="55"/>
      <c r="C87" s="55"/>
      <c r="D87" s="55"/>
      <c r="E87" s="55"/>
      <c r="F87" s="55"/>
      <c r="G87" s="57"/>
      <c r="H87" s="57"/>
      <c r="I87" s="56"/>
      <c r="J87" s="196"/>
      <c r="K87" s="3"/>
      <c r="L87" s="58"/>
      <c r="M87" s="58"/>
      <c r="N87" s="196"/>
      <c r="O87" s="196"/>
      <c r="P87" s="196"/>
      <c r="Q87" s="196"/>
      <c r="R87" s="55"/>
      <c r="S87" s="286"/>
      <c r="T87" s="286"/>
      <c r="U87" s="55"/>
      <c r="V87" s="4"/>
      <c r="W87" s="4"/>
      <c r="X87" s="4"/>
      <c r="Y87" s="197" t="e">
        <f t="shared" si="2"/>
        <v>#N/A</v>
      </c>
      <c r="Z87" s="60"/>
      <c r="AA87" s="85"/>
      <c r="AB87" s="59"/>
      <c r="AC87" s="85"/>
      <c r="AD87" s="59"/>
      <c r="AE87" s="85"/>
      <c r="AF87" s="59"/>
      <c r="AG87" s="85"/>
      <c r="AH87" s="59"/>
      <c r="AI87" s="85"/>
      <c r="AJ87" s="59"/>
      <c r="AK87" s="85"/>
      <c r="AL87" s="59"/>
      <c r="AM87" s="85"/>
      <c r="AN87" s="59"/>
      <c r="AO87" s="85"/>
      <c r="AP87" s="59"/>
      <c r="AQ87" s="85"/>
      <c r="AR87" s="59"/>
      <c r="AS87" s="85"/>
      <c r="AT87" s="59"/>
      <c r="AU87" s="85"/>
      <c r="AV87" s="59"/>
      <c r="AW87" s="85"/>
      <c r="AX87" s="59"/>
      <c r="AY87" s="85"/>
      <c r="AZ87" s="59"/>
      <c r="BA87" s="85"/>
      <c r="BB87" s="59"/>
      <c r="BC87" s="85"/>
      <c r="BD87" s="59"/>
      <c r="BE87" s="85"/>
      <c r="BF87" s="59"/>
      <c r="BG87" s="85"/>
      <c r="BH87" s="59"/>
      <c r="BI87" s="85"/>
      <c r="BJ87" s="59"/>
      <c r="BK87" s="85"/>
      <c r="BL87" s="59"/>
      <c r="BM87" s="85"/>
      <c r="BN87" s="59"/>
    </row>
    <row r="88" spans="1:66">
      <c r="A88" s="55"/>
      <c r="B88" s="55"/>
      <c r="C88" s="55"/>
      <c r="D88" s="55"/>
      <c r="E88" s="55"/>
      <c r="F88" s="55"/>
      <c r="G88" s="57"/>
      <c r="H88" s="57"/>
      <c r="I88" s="56"/>
      <c r="J88" s="196"/>
      <c r="K88" s="3"/>
      <c r="L88" s="58"/>
      <c r="M88" s="58"/>
      <c r="N88" s="196"/>
      <c r="O88" s="196"/>
      <c r="P88" s="196"/>
      <c r="Q88" s="196"/>
      <c r="R88" s="55"/>
      <c r="S88" s="286"/>
      <c r="T88" s="286"/>
      <c r="U88" s="55"/>
      <c r="V88" s="4"/>
      <c r="W88" s="4"/>
      <c r="X88" s="4"/>
      <c r="Y88" s="197" t="e">
        <f t="shared" si="2"/>
        <v>#N/A</v>
      </c>
      <c r="Z88" s="60"/>
      <c r="AA88" s="85"/>
      <c r="AB88" s="59"/>
      <c r="AC88" s="85"/>
      <c r="AD88" s="59"/>
      <c r="AE88" s="85"/>
      <c r="AF88" s="59"/>
      <c r="AG88" s="85"/>
      <c r="AH88" s="59"/>
      <c r="AI88" s="85"/>
      <c r="AJ88" s="59"/>
      <c r="AK88" s="85"/>
      <c r="AL88" s="59"/>
      <c r="AM88" s="85"/>
      <c r="AN88" s="59"/>
      <c r="AO88" s="85"/>
      <c r="AP88" s="59"/>
      <c r="AQ88" s="85"/>
      <c r="AR88" s="59"/>
      <c r="AS88" s="85"/>
      <c r="AT88" s="59"/>
      <c r="AU88" s="85"/>
      <c r="AV88" s="59"/>
      <c r="AW88" s="85"/>
      <c r="AX88" s="59"/>
      <c r="AY88" s="85"/>
      <c r="AZ88" s="59"/>
      <c r="BA88" s="85"/>
      <c r="BB88" s="59"/>
      <c r="BC88" s="85"/>
      <c r="BD88" s="59"/>
      <c r="BE88" s="85"/>
      <c r="BF88" s="59"/>
      <c r="BG88" s="85"/>
      <c r="BH88" s="59"/>
      <c r="BI88" s="85"/>
      <c r="BJ88" s="59"/>
      <c r="BK88" s="85"/>
      <c r="BL88" s="59"/>
      <c r="BM88" s="85"/>
      <c r="BN88" s="59"/>
    </row>
    <row r="89" spans="1:66">
      <c r="A89" s="55"/>
      <c r="B89" s="55"/>
      <c r="C89" s="55"/>
      <c r="D89" s="55"/>
      <c r="E89" s="55"/>
      <c r="F89" s="55"/>
      <c r="G89" s="57"/>
      <c r="H89" s="57"/>
      <c r="I89" s="56"/>
      <c r="J89" s="196"/>
      <c r="K89" s="3"/>
      <c r="L89" s="58"/>
      <c r="M89" s="58"/>
      <c r="N89" s="196"/>
      <c r="O89" s="196"/>
      <c r="P89" s="196"/>
      <c r="Q89" s="196"/>
      <c r="R89" s="55"/>
      <c r="S89" s="286"/>
      <c r="T89" s="286"/>
      <c r="U89" s="55"/>
      <c r="V89" s="4"/>
      <c r="W89" s="4"/>
      <c r="X89" s="4"/>
      <c r="Y89" s="197" t="e">
        <f t="shared" si="2"/>
        <v>#N/A</v>
      </c>
      <c r="Z89" s="60"/>
      <c r="AA89" s="85"/>
      <c r="AB89" s="59"/>
      <c r="AC89" s="85"/>
      <c r="AD89" s="59"/>
      <c r="AE89" s="85"/>
      <c r="AF89" s="59"/>
      <c r="AG89" s="85"/>
      <c r="AH89" s="59"/>
      <c r="AI89" s="85"/>
      <c r="AJ89" s="59"/>
      <c r="AK89" s="85"/>
      <c r="AL89" s="59"/>
      <c r="AM89" s="85"/>
      <c r="AN89" s="59"/>
      <c r="AO89" s="85"/>
      <c r="AP89" s="59"/>
      <c r="AQ89" s="85"/>
      <c r="AR89" s="59"/>
      <c r="AS89" s="85"/>
      <c r="AT89" s="59"/>
      <c r="AU89" s="85"/>
      <c r="AV89" s="59"/>
      <c r="AW89" s="85"/>
      <c r="AX89" s="59"/>
      <c r="AY89" s="85"/>
      <c r="AZ89" s="59"/>
      <c r="BA89" s="85"/>
      <c r="BB89" s="59"/>
      <c r="BC89" s="85"/>
      <c r="BD89" s="59"/>
      <c r="BE89" s="85"/>
      <c r="BF89" s="59"/>
      <c r="BG89" s="85"/>
      <c r="BH89" s="59"/>
      <c r="BI89" s="85"/>
      <c r="BJ89" s="59"/>
      <c r="BK89" s="85"/>
      <c r="BL89" s="59"/>
      <c r="BM89" s="85"/>
      <c r="BN89" s="59"/>
    </row>
    <row r="90" spans="1:66">
      <c r="A90" s="55"/>
      <c r="B90" s="55"/>
      <c r="C90" s="55"/>
      <c r="D90" s="55"/>
      <c r="E90" s="55"/>
      <c r="F90" s="55"/>
      <c r="G90" s="57"/>
      <c r="H90" s="57"/>
      <c r="I90" s="56"/>
      <c r="J90" s="196"/>
      <c r="K90" s="3"/>
      <c r="L90" s="58"/>
      <c r="M90" s="58"/>
      <c r="N90" s="196"/>
      <c r="O90" s="196"/>
      <c r="P90" s="196"/>
      <c r="Q90" s="196"/>
      <c r="R90" s="55"/>
      <c r="S90" s="286"/>
      <c r="T90" s="286"/>
      <c r="U90" s="55"/>
      <c r="V90" s="4"/>
      <c r="W90" s="4"/>
      <c r="X90" s="4"/>
      <c r="Y90" s="197" t="e">
        <f t="shared" si="2"/>
        <v>#N/A</v>
      </c>
      <c r="Z90" s="60"/>
      <c r="AA90" s="85"/>
      <c r="AB90" s="59"/>
      <c r="AC90" s="85"/>
      <c r="AD90" s="59"/>
      <c r="AE90" s="85"/>
      <c r="AF90" s="59"/>
      <c r="AG90" s="85"/>
      <c r="AH90" s="59"/>
      <c r="AI90" s="85"/>
      <c r="AJ90" s="59"/>
      <c r="AK90" s="85"/>
      <c r="AL90" s="59"/>
      <c r="AM90" s="85"/>
      <c r="AN90" s="59"/>
      <c r="AO90" s="85"/>
      <c r="AP90" s="59"/>
      <c r="AQ90" s="85"/>
      <c r="AR90" s="59"/>
      <c r="AS90" s="85"/>
      <c r="AT90" s="59"/>
      <c r="AU90" s="85"/>
      <c r="AV90" s="59"/>
      <c r="AW90" s="85"/>
      <c r="AX90" s="59"/>
      <c r="AY90" s="85"/>
      <c r="AZ90" s="59"/>
      <c r="BA90" s="85"/>
      <c r="BB90" s="59"/>
      <c r="BC90" s="85"/>
      <c r="BD90" s="59"/>
      <c r="BE90" s="85"/>
      <c r="BF90" s="59"/>
      <c r="BG90" s="85"/>
      <c r="BH90" s="59"/>
      <c r="BI90" s="85"/>
      <c r="BJ90" s="59"/>
      <c r="BK90" s="85"/>
      <c r="BL90" s="59"/>
      <c r="BM90" s="85"/>
      <c r="BN90" s="59"/>
    </row>
    <row r="91" spans="1:66">
      <c r="A91" s="55"/>
      <c r="B91" s="55"/>
      <c r="C91" s="55"/>
      <c r="D91" s="55"/>
      <c r="E91" s="55"/>
      <c r="F91" s="55"/>
      <c r="G91" s="57"/>
      <c r="H91" s="57"/>
      <c r="I91" s="56"/>
      <c r="J91" s="196"/>
      <c r="K91" s="3"/>
      <c r="L91" s="58"/>
      <c r="M91" s="58"/>
      <c r="N91" s="196"/>
      <c r="O91" s="196"/>
      <c r="P91" s="196"/>
      <c r="Q91" s="196"/>
      <c r="R91" s="55"/>
      <c r="S91" s="286"/>
      <c r="T91" s="286"/>
      <c r="U91" s="55"/>
      <c r="V91" s="4"/>
      <c r="W91" s="4"/>
      <c r="X91" s="4"/>
      <c r="Y91" s="197" t="e">
        <f t="shared" si="2"/>
        <v>#N/A</v>
      </c>
      <c r="Z91" s="60"/>
      <c r="AA91" s="85"/>
      <c r="AB91" s="59"/>
      <c r="AC91" s="85"/>
      <c r="AD91" s="59"/>
      <c r="AE91" s="85"/>
      <c r="AF91" s="59"/>
      <c r="AG91" s="85"/>
      <c r="AH91" s="59"/>
      <c r="AI91" s="85"/>
      <c r="AJ91" s="59"/>
      <c r="AK91" s="85"/>
      <c r="AL91" s="59"/>
      <c r="AM91" s="85"/>
      <c r="AN91" s="59"/>
      <c r="AO91" s="85"/>
      <c r="AP91" s="59"/>
      <c r="AQ91" s="85"/>
      <c r="AR91" s="59"/>
      <c r="AS91" s="85"/>
      <c r="AT91" s="59"/>
      <c r="AU91" s="85"/>
      <c r="AV91" s="59"/>
      <c r="AW91" s="85"/>
      <c r="AX91" s="59"/>
      <c r="AY91" s="85"/>
      <c r="AZ91" s="59"/>
      <c r="BA91" s="85"/>
      <c r="BB91" s="59"/>
      <c r="BC91" s="85"/>
      <c r="BD91" s="59"/>
      <c r="BE91" s="85"/>
      <c r="BF91" s="59"/>
      <c r="BG91" s="85"/>
      <c r="BH91" s="59"/>
      <c r="BI91" s="85"/>
      <c r="BJ91" s="59"/>
      <c r="BK91" s="85"/>
      <c r="BL91" s="59"/>
      <c r="BM91" s="85"/>
      <c r="BN91" s="59"/>
    </row>
    <row r="92" spans="1:66">
      <c r="A92" s="55"/>
      <c r="B92" s="55"/>
      <c r="C92" s="55"/>
      <c r="D92" s="55"/>
      <c r="E92" s="55"/>
      <c r="F92" s="55"/>
      <c r="G92" s="57"/>
      <c r="H92" s="57"/>
      <c r="I92" s="56"/>
      <c r="J92" s="196"/>
      <c r="K92" s="3"/>
      <c r="L92" s="58"/>
      <c r="M92" s="58"/>
      <c r="N92" s="196"/>
      <c r="O92" s="196"/>
      <c r="P92" s="196"/>
      <c r="Q92" s="196"/>
      <c r="R92" s="55"/>
      <c r="S92" s="286"/>
      <c r="T92" s="286"/>
      <c r="U92" s="55"/>
      <c r="V92" s="4"/>
      <c r="W92" s="4"/>
      <c r="X92" s="4"/>
      <c r="Y92" s="197" t="e">
        <f t="shared" si="2"/>
        <v>#N/A</v>
      </c>
      <c r="Z92" s="60"/>
      <c r="AA92" s="85"/>
      <c r="AB92" s="59"/>
      <c r="AC92" s="85"/>
      <c r="AD92" s="59"/>
      <c r="AE92" s="85"/>
      <c r="AF92" s="59"/>
      <c r="AG92" s="85"/>
      <c r="AH92" s="59"/>
      <c r="AI92" s="85"/>
      <c r="AJ92" s="59"/>
      <c r="AK92" s="85"/>
      <c r="AL92" s="59"/>
      <c r="AM92" s="85"/>
      <c r="AN92" s="59"/>
      <c r="AO92" s="85"/>
      <c r="AP92" s="59"/>
      <c r="AQ92" s="85"/>
      <c r="AR92" s="59"/>
      <c r="AS92" s="85"/>
      <c r="AT92" s="59"/>
      <c r="AU92" s="85"/>
      <c r="AV92" s="59"/>
      <c r="AW92" s="85"/>
      <c r="AX92" s="59"/>
      <c r="AY92" s="85"/>
      <c r="AZ92" s="59"/>
      <c r="BA92" s="85"/>
      <c r="BB92" s="59"/>
      <c r="BC92" s="85"/>
      <c r="BD92" s="59"/>
      <c r="BE92" s="85"/>
      <c r="BF92" s="59"/>
      <c r="BG92" s="85"/>
      <c r="BH92" s="59"/>
      <c r="BI92" s="85"/>
      <c r="BJ92" s="59"/>
      <c r="BK92" s="85"/>
      <c r="BL92" s="59"/>
      <c r="BM92" s="85"/>
      <c r="BN92" s="59"/>
    </row>
    <row r="93" spans="1:66">
      <c r="A93" s="55"/>
      <c r="B93" s="55"/>
      <c r="C93" s="55"/>
      <c r="D93" s="55"/>
      <c r="E93" s="55"/>
      <c r="F93" s="55"/>
      <c r="G93" s="57"/>
      <c r="H93" s="57"/>
      <c r="I93" s="56"/>
      <c r="J93" s="196"/>
      <c r="K93" s="3"/>
      <c r="L93" s="58"/>
      <c r="M93" s="58"/>
      <c r="N93" s="196"/>
      <c r="O93" s="196"/>
      <c r="P93" s="196"/>
      <c r="Q93" s="196"/>
      <c r="R93" s="55"/>
      <c r="S93" s="286"/>
      <c r="T93" s="286"/>
      <c r="U93" s="55"/>
      <c r="V93" s="4"/>
      <c r="W93" s="4"/>
      <c r="X93" s="4"/>
      <c r="Y93" s="197" t="e">
        <f t="shared" si="2"/>
        <v>#N/A</v>
      </c>
      <c r="Z93" s="60"/>
      <c r="AA93" s="85"/>
      <c r="AB93" s="59"/>
      <c r="AC93" s="85"/>
      <c r="AD93" s="59"/>
      <c r="AE93" s="85"/>
      <c r="AF93" s="59"/>
      <c r="AG93" s="85"/>
      <c r="AH93" s="59"/>
      <c r="AI93" s="85"/>
      <c r="AJ93" s="59"/>
      <c r="AK93" s="85"/>
      <c r="AL93" s="59"/>
      <c r="AM93" s="85"/>
      <c r="AN93" s="59"/>
      <c r="AO93" s="85"/>
      <c r="AP93" s="59"/>
      <c r="AQ93" s="85"/>
      <c r="AR93" s="59"/>
      <c r="AS93" s="85"/>
      <c r="AT93" s="59"/>
      <c r="AU93" s="85"/>
      <c r="AV93" s="59"/>
      <c r="AW93" s="85"/>
      <c r="AX93" s="59"/>
      <c r="AY93" s="85"/>
      <c r="AZ93" s="59"/>
      <c r="BA93" s="85"/>
      <c r="BB93" s="59"/>
      <c r="BC93" s="85"/>
      <c r="BD93" s="59"/>
      <c r="BE93" s="85"/>
      <c r="BF93" s="59"/>
      <c r="BG93" s="85"/>
      <c r="BH93" s="59"/>
      <c r="BI93" s="85"/>
      <c r="BJ93" s="59"/>
      <c r="BK93" s="85"/>
      <c r="BL93" s="59"/>
      <c r="BM93" s="85"/>
      <c r="BN93" s="59"/>
    </row>
    <row r="94" spans="1:66">
      <c r="A94" s="55"/>
      <c r="B94" s="55"/>
      <c r="C94" s="55"/>
      <c r="D94" s="55"/>
      <c r="E94" s="55"/>
      <c r="F94" s="55"/>
      <c r="G94" s="57"/>
      <c r="H94" s="57"/>
      <c r="I94" s="56"/>
      <c r="J94" s="196"/>
      <c r="K94" s="3"/>
      <c r="L94" s="58"/>
      <c r="M94" s="58"/>
      <c r="N94" s="196"/>
      <c r="O94" s="196"/>
      <c r="P94" s="196"/>
      <c r="Q94" s="196"/>
      <c r="R94" s="55"/>
      <c r="S94" s="286"/>
      <c r="T94" s="286"/>
      <c r="U94" s="55"/>
      <c r="V94" s="4"/>
      <c r="W94" s="4"/>
      <c r="X94" s="4"/>
      <c r="Y94" s="197" t="e">
        <f t="shared" si="2"/>
        <v>#N/A</v>
      </c>
      <c r="Z94" s="60"/>
      <c r="AA94" s="85"/>
      <c r="AB94" s="59"/>
      <c r="AC94" s="85"/>
      <c r="AD94" s="59"/>
      <c r="AE94" s="85"/>
      <c r="AF94" s="59"/>
      <c r="AG94" s="85"/>
      <c r="AH94" s="59"/>
      <c r="AI94" s="85"/>
      <c r="AJ94" s="59"/>
      <c r="AK94" s="85"/>
      <c r="AL94" s="59"/>
      <c r="AM94" s="85"/>
      <c r="AN94" s="59"/>
      <c r="AO94" s="85"/>
      <c r="AP94" s="59"/>
      <c r="AQ94" s="85"/>
      <c r="AR94" s="59"/>
      <c r="AS94" s="85"/>
      <c r="AT94" s="59"/>
      <c r="AU94" s="85"/>
      <c r="AV94" s="59"/>
      <c r="AW94" s="85"/>
      <c r="AX94" s="59"/>
      <c r="AY94" s="85"/>
      <c r="AZ94" s="59"/>
      <c r="BA94" s="85"/>
      <c r="BB94" s="59"/>
      <c r="BC94" s="85"/>
      <c r="BD94" s="59"/>
      <c r="BE94" s="85"/>
      <c r="BF94" s="59"/>
      <c r="BG94" s="85"/>
      <c r="BH94" s="59"/>
      <c r="BI94" s="85"/>
      <c r="BJ94" s="59"/>
      <c r="BK94" s="85"/>
      <c r="BL94" s="59"/>
      <c r="BM94" s="85"/>
      <c r="BN94" s="59"/>
    </row>
    <row r="95" spans="1:66">
      <c r="A95" s="55"/>
      <c r="B95" s="55"/>
      <c r="C95" s="55"/>
      <c r="D95" s="55"/>
      <c r="E95" s="55"/>
      <c r="F95" s="55"/>
      <c r="G95" s="57"/>
      <c r="H95" s="57"/>
      <c r="I95" s="56"/>
      <c r="J95" s="196"/>
      <c r="K95" s="3"/>
      <c r="L95" s="58"/>
      <c r="M95" s="58"/>
      <c r="N95" s="196"/>
      <c r="O95" s="196"/>
      <c r="P95" s="196"/>
      <c r="Q95" s="196"/>
      <c r="R95" s="55"/>
      <c r="S95" s="286"/>
      <c r="T95" s="286"/>
      <c r="U95" s="55"/>
      <c r="V95" s="4"/>
      <c r="W95" s="4"/>
      <c r="X95" s="4"/>
      <c r="Y95" s="197" t="e">
        <f t="shared" si="2"/>
        <v>#N/A</v>
      </c>
      <c r="Z95" s="60"/>
      <c r="AA95" s="85"/>
      <c r="AB95" s="59"/>
      <c r="AC95" s="85"/>
      <c r="AD95" s="59"/>
      <c r="AE95" s="85"/>
      <c r="AF95" s="59"/>
      <c r="AG95" s="85"/>
      <c r="AH95" s="59"/>
      <c r="AI95" s="85"/>
      <c r="AJ95" s="59"/>
      <c r="AK95" s="85"/>
      <c r="AL95" s="59"/>
      <c r="AM95" s="85"/>
      <c r="AN95" s="59"/>
      <c r="AO95" s="85"/>
      <c r="AP95" s="59"/>
      <c r="AQ95" s="85"/>
      <c r="AR95" s="59"/>
      <c r="AS95" s="85"/>
      <c r="AT95" s="59"/>
      <c r="AU95" s="85"/>
      <c r="AV95" s="59"/>
      <c r="AW95" s="85"/>
      <c r="AX95" s="59"/>
      <c r="AY95" s="85"/>
      <c r="AZ95" s="59"/>
      <c r="BA95" s="85"/>
      <c r="BB95" s="59"/>
      <c r="BC95" s="85"/>
      <c r="BD95" s="59"/>
      <c r="BE95" s="85"/>
      <c r="BF95" s="59"/>
      <c r="BG95" s="85"/>
      <c r="BH95" s="59"/>
      <c r="BI95" s="85"/>
      <c r="BJ95" s="59"/>
      <c r="BK95" s="85"/>
      <c r="BL95" s="59"/>
      <c r="BM95" s="85"/>
      <c r="BN95" s="59"/>
    </row>
    <row r="96" spans="1:66">
      <c r="A96" s="55"/>
      <c r="B96" s="55"/>
      <c r="C96" s="55"/>
      <c r="D96" s="55"/>
      <c r="E96" s="55"/>
      <c r="F96" s="55"/>
      <c r="G96" s="57"/>
      <c r="H96" s="57"/>
      <c r="I96" s="56"/>
      <c r="J96" s="196"/>
      <c r="K96" s="3"/>
      <c r="L96" s="58"/>
      <c r="M96" s="58"/>
      <c r="N96" s="196"/>
      <c r="O96" s="196"/>
      <c r="P96" s="196"/>
      <c r="Q96" s="196"/>
      <c r="R96" s="55"/>
      <c r="S96" s="286"/>
      <c r="T96" s="286"/>
      <c r="U96" s="55"/>
      <c r="V96" s="4"/>
      <c r="W96" s="4"/>
      <c r="X96" s="4"/>
      <c r="Y96" s="197" t="e">
        <f t="shared" si="2"/>
        <v>#N/A</v>
      </c>
      <c r="Z96" s="60"/>
      <c r="AA96" s="85"/>
      <c r="AB96" s="59"/>
      <c r="AC96" s="85"/>
      <c r="AD96" s="59"/>
      <c r="AE96" s="85"/>
      <c r="AF96" s="59"/>
      <c r="AG96" s="85"/>
      <c r="AH96" s="59"/>
      <c r="AI96" s="85"/>
      <c r="AJ96" s="59"/>
      <c r="AK96" s="85"/>
      <c r="AL96" s="59"/>
      <c r="AM96" s="85"/>
      <c r="AN96" s="59"/>
      <c r="AO96" s="85"/>
      <c r="AP96" s="59"/>
      <c r="AQ96" s="85"/>
      <c r="AR96" s="59"/>
      <c r="AS96" s="85"/>
      <c r="AT96" s="59"/>
      <c r="AU96" s="85"/>
      <c r="AV96" s="59"/>
      <c r="AW96" s="85"/>
      <c r="AX96" s="59"/>
      <c r="AY96" s="85"/>
      <c r="AZ96" s="59"/>
      <c r="BA96" s="85"/>
      <c r="BB96" s="59"/>
      <c r="BC96" s="85"/>
      <c r="BD96" s="59"/>
      <c r="BE96" s="85"/>
      <c r="BF96" s="59"/>
      <c r="BG96" s="85"/>
      <c r="BH96" s="59"/>
      <c r="BI96" s="85"/>
      <c r="BJ96" s="59"/>
      <c r="BK96" s="85"/>
      <c r="BL96" s="59"/>
      <c r="BM96" s="85"/>
      <c r="BN96" s="59"/>
    </row>
    <row r="97" spans="1:66">
      <c r="A97" s="55"/>
      <c r="B97" s="55"/>
      <c r="C97" s="55"/>
      <c r="D97" s="55"/>
      <c r="E97" s="55"/>
      <c r="F97" s="55"/>
      <c r="G97" s="57"/>
      <c r="H97" s="57"/>
      <c r="I97" s="56"/>
      <c r="J97" s="196"/>
      <c r="K97" s="3"/>
      <c r="L97" s="58"/>
      <c r="M97" s="58"/>
      <c r="N97" s="196"/>
      <c r="O97" s="196"/>
      <c r="P97" s="196"/>
      <c r="Q97" s="196"/>
      <c r="R97" s="55"/>
      <c r="S97" s="286"/>
      <c r="T97" s="286"/>
      <c r="U97" s="55"/>
      <c r="V97" s="4"/>
      <c r="W97" s="4"/>
      <c r="X97" s="4"/>
      <c r="Y97" s="197" t="e">
        <f t="shared" si="2"/>
        <v>#N/A</v>
      </c>
      <c r="Z97" s="60"/>
      <c r="AA97" s="85"/>
      <c r="AB97" s="59"/>
      <c r="AC97" s="85"/>
      <c r="AD97" s="59"/>
      <c r="AE97" s="85"/>
      <c r="AF97" s="59"/>
      <c r="AG97" s="85"/>
      <c r="AH97" s="59"/>
      <c r="AI97" s="85"/>
      <c r="AJ97" s="59"/>
      <c r="AK97" s="85"/>
      <c r="AL97" s="59"/>
      <c r="AM97" s="85"/>
      <c r="AN97" s="59"/>
      <c r="AO97" s="85"/>
      <c r="AP97" s="59"/>
      <c r="AQ97" s="85"/>
      <c r="AR97" s="59"/>
      <c r="AS97" s="85"/>
      <c r="AT97" s="59"/>
      <c r="AU97" s="85"/>
      <c r="AV97" s="59"/>
      <c r="AW97" s="85"/>
      <c r="AX97" s="59"/>
      <c r="AY97" s="85"/>
      <c r="AZ97" s="59"/>
      <c r="BA97" s="85"/>
      <c r="BB97" s="59"/>
      <c r="BC97" s="85"/>
      <c r="BD97" s="59"/>
      <c r="BE97" s="85"/>
      <c r="BF97" s="59"/>
      <c r="BG97" s="85"/>
      <c r="BH97" s="59"/>
      <c r="BI97" s="85"/>
      <c r="BJ97" s="59"/>
      <c r="BK97" s="85"/>
      <c r="BL97" s="59"/>
      <c r="BM97" s="85"/>
      <c r="BN97" s="59"/>
    </row>
    <row r="98" spans="1:66">
      <c r="A98" s="55"/>
      <c r="B98" s="55"/>
      <c r="C98" s="55"/>
      <c r="D98" s="55"/>
      <c r="E98" s="55"/>
      <c r="F98" s="55"/>
      <c r="G98" s="57"/>
      <c r="H98" s="57"/>
      <c r="I98" s="56"/>
      <c r="J98" s="196"/>
      <c r="K98" s="3"/>
      <c r="L98" s="58"/>
      <c r="M98" s="58"/>
      <c r="N98" s="196"/>
      <c r="O98" s="196"/>
      <c r="P98" s="196"/>
      <c r="Q98" s="196"/>
      <c r="R98" s="55"/>
      <c r="S98" s="286"/>
      <c r="T98" s="286"/>
      <c r="U98" s="55"/>
      <c r="V98" s="4"/>
      <c r="W98" s="4"/>
      <c r="X98" s="4"/>
      <c r="Y98" s="197" t="e">
        <f t="shared" si="2"/>
        <v>#N/A</v>
      </c>
      <c r="Z98" s="60"/>
      <c r="AA98" s="85"/>
      <c r="AB98" s="59"/>
      <c r="AC98" s="85"/>
      <c r="AD98" s="59"/>
      <c r="AE98" s="85"/>
      <c r="AF98" s="59"/>
      <c r="AG98" s="85"/>
      <c r="AH98" s="59"/>
      <c r="AI98" s="85"/>
      <c r="AJ98" s="59"/>
      <c r="AK98" s="85"/>
      <c r="AL98" s="59"/>
      <c r="AM98" s="85"/>
      <c r="AN98" s="59"/>
      <c r="AO98" s="85"/>
      <c r="AP98" s="59"/>
      <c r="AQ98" s="85"/>
      <c r="AR98" s="59"/>
      <c r="AS98" s="85"/>
      <c r="AT98" s="59"/>
      <c r="AU98" s="85"/>
      <c r="AV98" s="59"/>
      <c r="AW98" s="85"/>
      <c r="AX98" s="59"/>
      <c r="AY98" s="85"/>
      <c r="AZ98" s="59"/>
      <c r="BA98" s="85"/>
      <c r="BB98" s="59"/>
      <c r="BC98" s="85"/>
      <c r="BD98" s="59"/>
      <c r="BE98" s="85"/>
      <c r="BF98" s="59"/>
      <c r="BG98" s="85"/>
      <c r="BH98" s="59"/>
      <c r="BI98" s="85"/>
      <c r="BJ98" s="59"/>
      <c r="BK98" s="85"/>
      <c r="BL98" s="59"/>
      <c r="BM98" s="85"/>
      <c r="BN98" s="59"/>
    </row>
    <row r="99" spans="1:66">
      <c r="A99" s="55"/>
      <c r="B99" s="55"/>
      <c r="C99" s="55"/>
      <c r="D99" s="55"/>
      <c r="E99" s="55"/>
      <c r="F99" s="55"/>
      <c r="G99" s="57"/>
      <c r="H99" s="57"/>
      <c r="I99" s="56"/>
      <c r="J99" s="196"/>
      <c r="K99" s="3"/>
      <c r="L99" s="58"/>
      <c r="M99" s="58"/>
      <c r="N99" s="196"/>
      <c r="O99" s="196"/>
      <c r="P99" s="196"/>
      <c r="Q99" s="196"/>
      <c r="R99" s="55"/>
      <c r="S99" s="286"/>
      <c r="T99" s="286"/>
      <c r="U99" s="55"/>
      <c r="V99" s="4"/>
      <c r="W99" s="4"/>
      <c r="X99" s="4"/>
      <c r="Y99" s="197" t="e">
        <f t="shared" si="2"/>
        <v>#N/A</v>
      </c>
      <c r="Z99" s="60"/>
      <c r="AA99" s="85"/>
      <c r="AB99" s="59"/>
      <c r="AC99" s="85"/>
      <c r="AD99" s="59"/>
      <c r="AE99" s="85"/>
      <c r="AF99" s="59"/>
      <c r="AG99" s="85"/>
      <c r="AH99" s="59"/>
      <c r="AI99" s="85"/>
      <c r="AJ99" s="59"/>
      <c r="AK99" s="85"/>
      <c r="AL99" s="59"/>
      <c r="AM99" s="85"/>
      <c r="AN99" s="59"/>
      <c r="AO99" s="85"/>
      <c r="AP99" s="59"/>
      <c r="AQ99" s="85"/>
      <c r="AR99" s="59"/>
      <c r="AS99" s="85"/>
      <c r="AT99" s="59"/>
      <c r="AU99" s="85"/>
      <c r="AV99" s="59"/>
      <c r="AW99" s="85"/>
      <c r="AX99" s="59"/>
      <c r="AY99" s="85"/>
      <c r="AZ99" s="59"/>
      <c r="BA99" s="85"/>
      <c r="BB99" s="59"/>
      <c r="BC99" s="85"/>
      <c r="BD99" s="59"/>
      <c r="BE99" s="85"/>
      <c r="BF99" s="59"/>
      <c r="BG99" s="85"/>
      <c r="BH99" s="59"/>
      <c r="BI99" s="85"/>
      <c r="BJ99" s="59"/>
      <c r="BK99" s="85"/>
      <c r="BL99" s="59"/>
      <c r="BM99" s="85"/>
      <c r="BN99" s="59"/>
    </row>
    <row r="100" spans="1:66">
      <c r="A100" s="55"/>
      <c r="B100" s="55"/>
      <c r="C100" s="55"/>
      <c r="D100" s="55"/>
      <c r="E100" s="55"/>
      <c r="F100" s="55"/>
      <c r="G100" s="57"/>
      <c r="H100" s="57"/>
      <c r="I100" s="56"/>
      <c r="J100" s="196"/>
      <c r="K100" s="3"/>
      <c r="L100" s="58"/>
      <c r="M100" s="58"/>
      <c r="N100" s="196"/>
      <c r="O100" s="196"/>
      <c r="P100" s="196"/>
      <c r="Q100" s="196"/>
      <c r="R100" s="55"/>
      <c r="S100" s="286"/>
      <c r="T100" s="286"/>
      <c r="U100" s="55"/>
      <c r="V100" s="4"/>
      <c r="W100" s="4"/>
      <c r="X100" s="4"/>
      <c r="Y100" s="197" t="e">
        <f t="shared" si="2"/>
        <v>#N/A</v>
      </c>
      <c r="Z100" s="60"/>
      <c r="AA100" s="85"/>
      <c r="AB100" s="59"/>
      <c r="AC100" s="85"/>
      <c r="AD100" s="59"/>
      <c r="AE100" s="85"/>
      <c r="AF100" s="59"/>
      <c r="AG100" s="85"/>
      <c r="AH100" s="59"/>
      <c r="AI100" s="85"/>
      <c r="AJ100" s="59"/>
      <c r="AK100" s="85"/>
      <c r="AL100" s="59"/>
      <c r="AM100" s="85"/>
      <c r="AN100" s="59"/>
      <c r="AO100" s="85"/>
      <c r="AP100" s="59"/>
      <c r="AQ100" s="85"/>
      <c r="AR100" s="59"/>
      <c r="AS100" s="85"/>
      <c r="AT100" s="59"/>
      <c r="AU100" s="85"/>
      <c r="AV100" s="59"/>
      <c r="AW100" s="85"/>
      <c r="AX100" s="59"/>
      <c r="AY100" s="85"/>
      <c r="AZ100" s="59"/>
      <c r="BA100" s="85"/>
      <c r="BB100" s="59"/>
      <c r="BC100" s="85"/>
      <c r="BD100" s="59"/>
      <c r="BE100" s="85"/>
      <c r="BF100" s="59"/>
      <c r="BG100" s="85"/>
      <c r="BH100" s="59"/>
      <c r="BI100" s="85"/>
      <c r="BJ100" s="59"/>
      <c r="BK100" s="85"/>
      <c r="BL100" s="59"/>
      <c r="BM100" s="85"/>
      <c r="BN100" s="59"/>
    </row>
    <row r="101" spans="1:66">
      <c r="A101" s="55"/>
      <c r="B101" s="55"/>
      <c r="C101" s="55"/>
      <c r="D101" s="55"/>
      <c r="E101" s="55"/>
      <c r="F101" s="55"/>
      <c r="G101" s="57"/>
      <c r="H101" s="57"/>
      <c r="I101" s="56"/>
      <c r="J101" s="196"/>
      <c r="K101" s="3"/>
      <c r="L101" s="58"/>
      <c r="M101" s="58"/>
      <c r="N101" s="196"/>
      <c r="O101" s="196"/>
      <c r="P101" s="196"/>
      <c r="Q101" s="196"/>
      <c r="R101" s="55"/>
      <c r="S101" s="286"/>
      <c r="T101" s="286"/>
      <c r="U101" s="55"/>
      <c r="V101" s="4"/>
      <c r="W101" s="4"/>
      <c r="X101" s="4"/>
      <c r="Y101" s="197" t="e">
        <f t="shared" si="2"/>
        <v>#N/A</v>
      </c>
      <c r="Z101" s="60"/>
      <c r="AA101" s="85"/>
      <c r="AB101" s="59"/>
      <c r="AC101" s="85"/>
      <c r="AD101" s="59"/>
      <c r="AE101" s="85"/>
      <c r="AF101" s="59"/>
      <c r="AG101" s="85"/>
      <c r="AH101" s="59"/>
      <c r="AI101" s="85"/>
      <c r="AJ101" s="59"/>
      <c r="AK101" s="85"/>
      <c r="AL101" s="59"/>
      <c r="AM101" s="85"/>
      <c r="AN101" s="59"/>
      <c r="AO101" s="85"/>
      <c r="AP101" s="59"/>
      <c r="AQ101" s="85"/>
      <c r="AR101" s="59"/>
      <c r="AS101" s="85"/>
      <c r="AT101" s="59"/>
      <c r="AU101" s="85"/>
      <c r="AV101" s="59"/>
      <c r="AW101" s="85"/>
      <c r="AX101" s="59"/>
      <c r="AY101" s="85"/>
      <c r="AZ101" s="59"/>
      <c r="BA101" s="85"/>
      <c r="BB101" s="59"/>
      <c r="BC101" s="85"/>
      <c r="BD101" s="59"/>
      <c r="BE101" s="85"/>
      <c r="BF101" s="59"/>
      <c r="BG101" s="85"/>
      <c r="BH101" s="59"/>
      <c r="BI101" s="85"/>
      <c r="BJ101" s="59"/>
      <c r="BK101" s="85"/>
      <c r="BL101" s="59"/>
      <c r="BM101" s="85"/>
      <c r="BN101" s="59"/>
    </row>
    <row r="102" spans="1:66">
      <c r="A102" s="55"/>
      <c r="B102" s="55"/>
      <c r="C102" s="55"/>
      <c r="D102" s="55"/>
      <c r="E102" s="55"/>
      <c r="F102" s="55"/>
      <c r="G102" s="57"/>
      <c r="H102" s="57"/>
      <c r="I102" s="56"/>
      <c r="J102" s="196"/>
      <c r="K102" s="3"/>
      <c r="L102" s="58"/>
      <c r="M102" s="58"/>
      <c r="N102" s="196"/>
      <c r="O102" s="196"/>
      <c r="P102" s="196"/>
      <c r="Q102" s="196"/>
      <c r="R102" s="55"/>
      <c r="S102" s="286"/>
      <c r="T102" s="286"/>
      <c r="U102" s="55"/>
      <c r="V102" s="4"/>
      <c r="W102" s="4"/>
      <c r="X102" s="4"/>
      <c r="Y102" s="197" t="e">
        <f t="shared" si="2"/>
        <v>#N/A</v>
      </c>
      <c r="Z102" s="60"/>
      <c r="AA102" s="85"/>
      <c r="AB102" s="59"/>
      <c r="AC102" s="85"/>
      <c r="AD102" s="59"/>
      <c r="AE102" s="85"/>
      <c r="AF102" s="59"/>
      <c r="AG102" s="85"/>
      <c r="AH102" s="59"/>
      <c r="AI102" s="85"/>
      <c r="AJ102" s="59"/>
      <c r="AK102" s="85"/>
      <c r="AL102" s="59"/>
      <c r="AM102" s="85"/>
      <c r="AN102" s="59"/>
      <c r="AO102" s="85"/>
      <c r="AP102" s="59"/>
      <c r="AQ102" s="85"/>
      <c r="AR102" s="59"/>
      <c r="AS102" s="85"/>
      <c r="AT102" s="59"/>
      <c r="AU102" s="85"/>
      <c r="AV102" s="59"/>
      <c r="AW102" s="85"/>
      <c r="AX102" s="59"/>
      <c r="AY102" s="85"/>
      <c r="AZ102" s="59"/>
      <c r="BA102" s="85"/>
      <c r="BB102" s="59"/>
      <c r="BC102" s="85"/>
      <c r="BD102" s="59"/>
      <c r="BE102" s="85"/>
      <c r="BF102" s="59"/>
      <c r="BG102" s="85"/>
      <c r="BH102" s="59"/>
      <c r="BI102" s="85"/>
      <c r="BJ102" s="59"/>
      <c r="BK102" s="85"/>
      <c r="BL102" s="59"/>
      <c r="BM102" s="85"/>
      <c r="BN102" s="59"/>
    </row>
    <row r="103" spans="1:66">
      <c r="A103" s="55"/>
      <c r="B103" s="55"/>
      <c r="C103" s="55"/>
      <c r="D103" s="55"/>
      <c r="E103" s="55"/>
      <c r="F103" s="55"/>
      <c r="G103" s="57"/>
      <c r="H103" s="57"/>
      <c r="I103" s="56"/>
      <c r="J103" s="196"/>
      <c r="K103" s="3"/>
      <c r="L103" s="58"/>
      <c r="M103" s="58"/>
      <c r="N103" s="196"/>
      <c r="O103" s="196"/>
      <c r="P103" s="196"/>
      <c r="Q103" s="196"/>
      <c r="R103" s="55"/>
      <c r="S103" s="286"/>
      <c r="T103" s="286"/>
      <c r="U103" s="55"/>
      <c r="V103" s="4"/>
      <c r="W103" s="4"/>
      <c r="X103" s="4"/>
      <c r="Y103" s="197" t="e">
        <f t="shared" si="2"/>
        <v>#N/A</v>
      </c>
      <c r="Z103" s="60"/>
      <c r="AA103" s="85"/>
      <c r="AB103" s="59"/>
      <c r="AC103" s="85"/>
      <c r="AD103" s="59"/>
      <c r="AE103" s="85"/>
      <c r="AF103" s="59"/>
      <c r="AG103" s="85"/>
      <c r="AH103" s="59"/>
      <c r="AI103" s="85"/>
      <c r="AJ103" s="59"/>
      <c r="AK103" s="85"/>
      <c r="AL103" s="59"/>
      <c r="AM103" s="85"/>
      <c r="AN103" s="59"/>
      <c r="AO103" s="85"/>
      <c r="AP103" s="59"/>
      <c r="AQ103" s="85"/>
      <c r="AR103" s="59"/>
      <c r="AS103" s="85"/>
      <c r="AT103" s="59"/>
      <c r="AU103" s="85"/>
      <c r="AV103" s="59"/>
      <c r="AW103" s="85"/>
      <c r="AX103" s="59"/>
      <c r="AY103" s="85"/>
      <c r="AZ103" s="59"/>
      <c r="BA103" s="85"/>
      <c r="BB103" s="59"/>
      <c r="BC103" s="85"/>
      <c r="BD103" s="59"/>
      <c r="BE103" s="85"/>
      <c r="BF103" s="59"/>
      <c r="BG103" s="85"/>
      <c r="BH103" s="59"/>
      <c r="BI103" s="85"/>
      <c r="BJ103" s="59"/>
      <c r="BK103" s="85"/>
      <c r="BL103" s="59"/>
      <c r="BM103" s="85"/>
      <c r="BN103" s="59"/>
    </row>
    <row r="104" spans="1:66">
      <c r="A104" s="55"/>
      <c r="B104" s="55"/>
      <c r="C104" s="55"/>
      <c r="D104" s="55"/>
      <c r="E104" s="55"/>
      <c r="F104" s="55"/>
      <c r="G104" s="57"/>
      <c r="H104" s="57"/>
      <c r="I104" s="56"/>
      <c r="J104" s="196"/>
      <c r="K104" s="3"/>
      <c r="L104" s="58"/>
      <c r="M104" s="58"/>
      <c r="N104" s="196"/>
      <c r="O104" s="196"/>
      <c r="P104" s="196"/>
      <c r="Q104" s="196"/>
      <c r="R104" s="55"/>
      <c r="S104" s="286"/>
      <c r="T104" s="286"/>
      <c r="U104" s="55"/>
      <c r="V104" s="4"/>
      <c r="W104" s="4"/>
      <c r="X104" s="4"/>
      <c r="Y104" s="197" t="e">
        <f t="shared" si="2"/>
        <v>#N/A</v>
      </c>
      <c r="Z104" s="60"/>
      <c r="AA104" s="85"/>
      <c r="AB104" s="59"/>
      <c r="AC104" s="85"/>
      <c r="AD104" s="59"/>
      <c r="AE104" s="85"/>
      <c r="AF104" s="59"/>
      <c r="AG104" s="85"/>
      <c r="AH104" s="59"/>
      <c r="AI104" s="85"/>
      <c r="AJ104" s="59"/>
      <c r="AK104" s="85"/>
      <c r="AL104" s="59"/>
      <c r="AM104" s="85"/>
      <c r="AN104" s="59"/>
      <c r="AO104" s="85"/>
      <c r="AP104" s="59"/>
      <c r="AQ104" s="85"/>
      <c r="AR104" s="59"/>
      <c r="AS104" s="85"/>
      <c r="AT104" s="59"/>
      <c r="AU104" s="85"/>
      <c r="AV104" s="59"/>
      <c r="AW104" s="85"/>
      <c r="AX104" s="59"/>
      <c r="AY104" s="85"/>
      <c r="AZ104" s="59"/>
      <c r="BA104" s="85"/>
      <c r="BB104" s="59"/>
      <c r="BC104" s="85"/>
      <c r="BD104" s="59"/>
      <c r="BE104" s="85"/>
      <c r="BF104" s="59"/>
      <c r="BG104" s="85"/>
      <c r="BH104" s="59"/>
      <c r="BI104" s="85"/>
      <c r="BJ104" s="59"/>
      <c r="BK104" s="85"/>
      <c r="BL104" s="59"/>
      <c r="BM104" s="85"/>
      <c r="BN104" s="59"/>
    </row>
    <row r="105" spans="1:66" ht="13.5" thickBot="1">
      <c r="A105" s="55"/>
      <c r="B105" s="55"/>
      <c r="C105" s="55"/>
      <c r="D105" s="55"/>
      <c r="E105" s="55"/>
      <c r="F105" s="55"/>
      <c r="G105" s="57"/>
      <c r="H105" s="57"/>
      <c r="I105" s="56"/>
      <c r="J105" s="196"/>
      <c r="K105" s="3"/>
      <c r="L105" s="89"/>
      <c r="M105" s="58"/>
      <c r="N105" s="196"/>
      <c r="O105" s="196"/>
      <c r="P105" s="196"/>
      <c r="Q105" s="196"/>
      <c r="R105" s="55"/>
      <c r="S105" s="286"/>
      <c r="T105" s="286"/>
      <c r="U105" s="55"/>
      <c r="V105" s="4"/>
      <c r="W105" s="4"/>
      <c r="X105" s="4"/>
      <c r="Y105" s="197" t="e">
        <f t="shared" si="2"/>
        <v>#N/A</v>
      </c>
      <c r="Z105" s="60"/>
      <c r="AA105" s="85"/>
      <c r="AB105" s="59"/>
      <c r="AC105" s="85"/>
      <c r="AD105" s="59"/>
      <c r="AE105" s="85"/>
      <c r="AF105" s="59"/>
      <c r="AG105" s="85"/>
      <c r="AH105" s="59"/>
      <c r="AI105" s="85"/>
      <c r="AJ105" s="59"/>
      <c r="AK105" s="85"/>
      <c r="AL105" s="59"/>
      <c r="AM105" s="85"/>
      <c r="AN105" s="59"/>
      <c r="AO105" s="85"/>
      <c r="AP105" s="59"/>
      <c r="AQ105" s="85"/>
      <c r="AR105" s="59"/>
      <c r="AS105" s="85"/>
      <c r="AT105" s="59"/>
      <c r="AU105" s="85"/>
      <c r="AV105" s="59"/>
      <c r="AW105" s="85"/>
      <c r="AX105" s="59"/>
      <c r="AY105" s="85"/>
      <c r="AZ105" s="59"/>
      <c r="BA105" s="85"/>
      <c r="BB105" s="59"/>
      <c r="BC105" s="85"/>
      <c r="BD105" s="59"/>
      <c r="BE105" s="85"/>
      <c r="BF105" s="59"/>
      <c r="BG105" s="85"/>
      <c r="BH105" s="59"/>
      <c r="BI105" s="85"/>
      <c r="BJ105" s="59"/>
      <c r="BK105" s="85"/>
      <c r="BL105" s="59"/>
      <c r="BM105" s="85"/>
      <c r="BN105" s="59"/>
    </row>
    <row r="106" spans="1:66" ht="13.5" thickBot="1">
      <c r="A106" s="63"/>
      <c r="B106" s="63"/>
      <c r="C106" s="63"/>
      <c r="D106" s="63"/>
      <c r="E106" s="63"/>
      <c r="F106" s="63"/>
      <c r="G106" s="86"/>
      <c r="H106" s="57"/>
      <c r="I106" s="87"/>
      <c r="J106" s="251"/>
      <c r="K106" s="88"/>
      <c r="L106" s="89"/>
      <c r="M106" s="89"/>
      <c r="N106" s="198"/>
      <c r="O106" s="198"/>
      <c r="P106" s="196"/>
      <c r="Q106" s="198"/>
      <c r="R106" s="55"/>
      <c r="S106" s="286"/>
      <c r="T106" s="286"/>
      <c r="U106" s="55"/>
      <c r="V106" s="4"/>
      <c r="W106" s="4"/>
      <c r="X106" s="4"/>
      <c r="Y106" s="197" t="e">
        <f t="shared" si="2"/>
        <v>#N/A</v>
      </c>
      <c r="Z106" s="90"/>
      <c r="AA106" s="91"/>
      <c r="AB106" s="92"/>
      <c r="AC106" s="91"/>
      <c r="AD106" s="92"/>
      <c r="AE106" s="91"/>
      <c r="AF106" s="92"/>
      <c r="AG106" s="91"/>
      <c r="AH106" s="92"/>
      <c r="AI106" s="91"/>
      <c r="AJ106" s="92"/>
      <c r="AK106" s="91"/>
      <c r="AL106" s="92"/>
      <c r="AM106" s="91"/>
      <c r="AN106" s="92"/>
      <c r="AO106" s="91"/>
      <c r="AP106" s="92"/>
      <c r="AQ106" s="91"/>
      <c r="AR106" s="92"/>
      <c r="AS106" s="91"/>
      <c r="AT106" s="92"/>
      <c r="AU106" s="91"/>
      <c r="AV106" s="92"/>
      <c r="AW106" s="91"/>
      <c r="AX106" s="92"/>
      <c r="AY106" s="91"/>
      <c r="AZ106" s="92"/>
      <c r="BA106" s="91"/>
      <c r="BB106" s="92"/>
      <c r="BC106" s="91"/>
      <c r="BD106" s="92"/>
      <c r="BE106" s="91"/>
      <c r="BF106" s="92"/>
      <c r="BG106" s="91"/>
      <c r="BH106" s="92"/>
      <c r="BI106" s="91"/>
      <c r="BJ106" s="92"/>
      <c r="BK106" s="91"/>
      <c r="BL106" s="92"/>
      <c r="BM106" s="91"/>
      <c r="BN106" s="92"/>
    </row>
  </sheetData>
  <mergeCells count="20">
    <mergeCell ref="AK5:AL5"/>
    <mergeCell ref="AM5:AN5"/>
    <mergeCell ref="AO5:AP5"/>
    <mergeCell ref="AQ5:AR5"/>
    <mergeCell ref="AA5:AB5"/>
    <mergeCell ref="AC5:AD5"/>
    <mergeCell ref="AE5:AF5"/>
    <mergeCell ref="AG5:AH5"/>
    <mergeCell ref="AI5:AJ5"/>
    <mergeCell ref="AS5:AT5"/>
    <mergeCell ref="AU5:AV5"/>
    <mergeCell ref="BK5:BL5"/>
    <mergeCell ref="BM5:BN5"/>
    <mergeCell ref="AY5:AZ5"/>
    <mergeCell ref="BA5:BB5"/>
    <mergeCell ref="BC5:BD5"/>
    <mergeCell ref="BE5:BF5"/>
    <mergeCell ref="BG5:BH5"/>
    <mergeCell ref="BI5:BJ5"/>
    <mergeCell ref="AW5:AX5"/>
  </mergeCells>
  <dataValidations xWindow="640" yWindow="279" count="25">
    <dataValidation type="list" errorStyle="warning" showInputMessage="1" showErrorMessage="1" error="Please select a valid entry" sqref="A2" xr:uid="{002399BE-DE26-470B-BBB5-FEAA447962D1}">
      <formula1>StarCAM_Exchanges</formula1>
    </dataValidation>
    <dataValidation type="list" errorStyle="warning" showInputMessage="1" showErrorMessage="1" error="Please select a valid entry" sqref="B2" xr:uid="{A1D0137B-42CD-4692-831A-1E275AD12CD8}">
      <formula1>BondSegment</formula1>
    </dataValidation>
    <dataValidation type="list" errorStyle="warning" showInputMessage="1" showErrorMessage="1" error="Please select a valid entry" sqref="C2" xr:uid="{6A38103B-9819-4CCE-A1A6-8806D084A84E}">
      <formula1>BondIssuers</formula1>
    </dataValidation>
    <dataValidation type="list" showInputMessage="1" showErrorMessage="1" sqref="F2" xr:uid="{F197E423-2682-49FE-B472-0E65489C80AF}">
      <formula1>TradingCurrencies</formula1>
    </dataValidation>
    <dataValidation type="list" errorStyle="warning" showInputMessage="1" showErrorMessage="1" error="Please select a valid entry" sqref="G2" xr:uid="{71729F38-89DC-4D86-9AA4-BB91800DF798}">
      <formula1>BondMTNStandalone</formula1>
    </dataValidation>
    <dataValidation type="date" operator="greaterThanOrEqual" showInputMessage="1" showErrorMessage="1" errorTitle="Listing date" error="Please enter a valid future date." sqref="H2" xr:uid="{DC017374-6C02-4497-AB55-7BEEE8D4FC27}">
      <formula1>TODAY()</formula1>
    </dataValidation>
    <dataValidation type="list" allowBlank="1" showInputMessage="1" showErrorMessage="1" sqref="D2" xr:uid="{32C71D42-3077-4B0F-8DF5-9B50CDBEDC66}">
      <formula1>BondIssuingAgent</formula1>
    </dataValidation>
    <dataValidation errorStyle="warning" operator="greaterThanOrEqual" allowBlank="1" showInputMessage="1" showErrorMessage="1" errorTitle="Error" error="Please enter a valid future trading date greather then the listing date" sqref="Z7:Z106" xr:uid="{00000000-0002-0000-0000-000007000000}"/>
    <dataValidation type="date" operator="greaterThan" allowBlank="1" showInputMessage="1" showErrorMessage="1" errorTitle="Issue Date" error="Please enter a valid date." sqref="K7:K106" xr:uid="{00000000-0002-0000-0000-000008000000}">
      <formula1>1</formula1>
    </dataValidation>
    <dataValidation type="date" operator="greaterThanOrEqual" allowBlank="1" showInputMessage="1" showErrorMessage="1" errorTitle="Reimbursement date" error="Please enter a valid date grater than the listing date." sqref="L7:L106 M7" xr:uid="{00000000-0002-0000-0000-000009000000}">
      <formula1>$H$2</formula1>
    </dataValidation>
    <dataValidation type="whole" operator="greaterThan" allowBlank="1" showInputMessage="1" showErrorMessage="1" errorTitle="Trading Lot" error="Please enter a whole number." sqref="E2" xr:uid="{8650B94F-696A-497F-A8B9-B6F58F67D07E}">
      <formula1>0</formula1>
    </dataValidation>
    <dataValidation type="whole" operator="greaterThanOrEqual" allowBlank="1" showInputMessage="1" showErrorMessage="1" errorTitle="Amound Issued" error="Please enter a whole number." sqref="I8:I106" xr:uid="{00000000-0002-0000-0000-00000B000000}">
      <formula1>0</formula1>
    </dataValidation>
    <dataValidation type="decimal" errorStyle="warning" operator="greaterThan" allowBlank="1" showInputMessage="1" showErrorMessage="1" errorTitle="Issue price" error="Please enter a positive number._x000a__x000a_Please note that an issue price of 100% should be entered as 100 and not as 100 % or 1.00." sqref="G7:G106" xr:uid="{00000000-0002-0000-0000-00000C000000}">
      <formula1>10</formula1>
    </dataValidation>
    <dataValidation type="decimal" errorStyle="warning" allowBlank="1" showInputMessage="1" showErrorMessage="1" errorTitle="Underlying Asset Weight" error="Please enter a number greater than zero._x000a__x000a_Please note that 25 % should be entered as 25 and not as 0,25 or 25 %." sqref="AB7:AB106 AD7:AD106 AF7:AF106 AH7:AH106 AJ7:AJ106 AL7:AL106 AN7:AN106 AP7:AP106 AR7:AR106 AT7:AT106 AV7:AV106 AX7:AX106 AZ7:AZ106 BB7:BB106 BD7:BD106 BF7:BF106 BH7:BH106 BJ7:BJ106 BL7:BL106 BN7:BN106" xr:uid="{00000000-0002-0000-0000-00000D000000}">
      <formula1>4</formula1>
      <formula2>100</formula2>
    </dataValidation>
    <dataValidation type="custom" allowBlank="1" showInputMessage="1" showErrorMessage="1" errorTitle="Underscores are not allowed" error="Please replace underscores with space." sqref="B7" xr:uid="{4014C7BB-EE8D-49AA-BC3F-8BB91FEC8FB2}">
      <formula1>ISERR(FIND("_",B7))</formula1>
    </dataValidation>
    <dataValidation type="date" operator="greaterThanOrEqual" allowBlank="1" showInputMessage="1" showErrorMessage="1" errorTitle="Last trading date" error="Please enter a valid future trading date greather then the listing date" sqref="M8:M106" xr:uid="{00000000-0002-0000-0000-00000F000000}">
      <formula1>$H$2</formula1>
    </dataValidation>
    <dataValidation type="list" allowBlank="1" showInputMessage="1" showErrorMessage="1" errorTitle="Incorrect Asset class" sqref="N2" xr:uid="{0076E08F-564B-4C47-BB38-7402F19018E7}">
      <formula1>BondAssetClasses</formula1>
    </dataValidation>
    <dataValidation type="list" showInputMessage="1" showErrorMessage="1" sqref="O2" xr:uid="{A5D71C7A-FDD4-49FF-9F4A-1FE3D785EA51}">
      <formula1>CallPut</formula1>
    </dataValidation>
    <dataValidation type="list" operator="greaterThanOrEqual" showInputMessage="1" showErrorMessage="1" errorTitle="Last trading date" error="Please enter a valid future trading date greather then the listing date" sqref="N7:N106" xr:uid="{00000000-0002-0000-0000-000012000000}">
      <formula1>EUSIPA_Code</formula1>
    </dataValidation>
    <dataValidation type="list" operator="greaterThanOrEqual" showInputMessage="1" showErrorMessage="1" errorTitle="Last trading date" error="Please enter a valid future trading date greather then the listing date" sqref="P7:P106" xr:uid="{00000000-0002-0000-0000-000013000000}">
      <formula1>Sustainable_Bond_Group_ID</formula1>
    </dataValidation>
    <dataValidation type="list" allowBlank="1" showInputMessage="1" showErrorMessage="1" sqref="U7:U106" xr:uid="{D79DF9E9-8CC8-47FB-8B9C-BED6E011001B}">
      <formula1>CouponsPerYear</formula1>
    </dataValidation>
    <dataValidation type="list" operator="greaterThan" allowBlank="1" showInputMessage="1" showErrorMessage="1" errorTitle="Last ordinary coupon" error="Please enter a valid date." sqref="X7:X106" xr:uid="{6D72FE95-2DA2-4607-98DB-A528875F66BE}">
      <formula1>DayCountMethod</formula1>
    </dataValidation>
    <dataValidation type="decimal" allowBlank="1" showInputMessage="1" showErrorMessage="1" promptTitle="Antal/Belopp som skall emitteras" prompt="Ange det antal (t ex AK, KRG, TO eller WT) alternativt nominella belopp (t ex RB, KV eller AIO) som ska emitteras enligt detta uppdrag" sqref="I7" xr:uid="{C32DE68A-2F56-45FA-A2E4-9FD4DE4FA420}">
      <formula1>0.01</formula1>
      <formula2>9.99999999999999E+24</formula2>
    </dataValidation>
    <dataValidation type="list" allowBlank="1" showInputMessage="1" showErrorMessage="1" sqref="R7:R106" xr:uid="{441A02A2-615E-43FC-BC79-CFD99FD94CDF}">
      <formula1>ReferenceRate</formula1>
    </dataValidation>
    <dataValidation type="list" allowBlank="1" showInputMessage="1" showErrorMessage="1" sqref="P2" xr:uid="{84132ACA-E099-4CAB-BC53-AA325F11583E}">
      <formula1>ClearingSystem</formula1>
    </dataValidation>
  </dataValidations>
  <pageMargins left="0.70866141732283472" right="0.70866141732283472" top="0.74803149606299213" bottom="0.74803149606299213" header="0.31496062992125984" footer="0.31496062992125984"/>
  <pageSetup paperSize="9" scale="69" pageOrder="overThenDown" orientation="landscape" r:id="rId1"/>
  <headerFooter>
    <oddFooter>&amp;C_x000D_&amp;1#&amp;"Aptos"&amp;12&amp;K000000 Nasdaq Confidential: Distribution limited to need-to-know recipients</oddFooter>
  </headerFooter>
  <legacyDrawing r:id="rId2"/>
  <extLst>
    <ext xmlns:x14="http://schemas.microsoft.com/office/spreadsheetml/2009/9/main" uri="{CCE6A557-97BC-4b89-ADB6-D9C93CAAB3DF}">
      <x14:dataValidations xmlns:xm="http://schemas.microsoft.com/office/excel/2006/main" xWindow="640" yWindow="279" count="3">
        <x14:dataValidation type="list" errorStyle="warning" operator="greaterThan" allowBlank="1" showInputMessage="1" showErrorMessage="1" errorTitle="Issue price" error="Please enter a positive number._x000a__x000a_Please note that an issue price of 100% should be entered as 100 and not as 100 % or 1.00." xr:uid="{00000000-0002-0000-0000-000014000000}">
          <x14:formula1>
            <xm:f>LookupValues!$AX$2:$AX$4</xm:f>
          </x14:formula1>
          <xm:sqref>H8:H106</xm:sqref>
        </x14:dataValidation>
        <x14:dataValidation type="list" operator="greaterThanOrEqual" showInputMessage="1" showErrorMessage="1" errorTitle="Last trading date" error="Please enter a valid future trading date greather then the listing date" xr:uid="{00000000-0002-0000-0000-000016000000}">
          <x14:formula1>
            <xm:f>LookupValues!$BC$2:$BC$5</xm:f>
          </x14:formula1>
          <xm:sqref>O8:O106</xm:sqref>
        </x14:dataValidation>
        <x14:dataValidation type="list" allowBlank="1" showInputMessage="1" showErrorMessage="1" xr:uid="{9649579D-ACB4-4373-B6EB-F517A4289E3D}">
          <x14:formula1>
            <xm:f>LookupValues!$AY$7</xm:f>
          </x14:formula1>
          <xm:sqref>M2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FFFF00"/>
  </sheetPr>
  <dimension ref="A1:Y29"/>
  <sheetViews>
    <sheetView workbookViewId="0">
      <selection activeCell="G19" sqref="G19"/>
    </sheetView>
  </sheetViews>
  <sheetFormatPr defaultColWidth="9.42578125" defaultRowHeight="15"/>
  <cols>
    <col min="1" max="1" width="17.5703125" bestFit="1" customWidth="1"/>
    <col min="2" max="2" width="18.5703125" style="79" bestFit="1" customWidth="1"/>
    <col min="3" max="3" width="22" style="104" bestFit="1" customWidth="1"/>
    <col min="4" max="4" width="22" style="79" customWidth="1"/>
    <col min="5" max="5" width="18.42578125" style="79" bestFit="1" customWidth="1"/>
    <col min="6" max="6" width="15.5703125" bestFit="1" customWidth="1"/>
    <col min="7" max="7" width="37.42578125" style="103" bestFit="1" customWidth="1"/>
    <col min="8" max="8" width="12.42578125" style="102" bestFit="1" customWidth="1"/>
    <col min="9" max="9" width="37.42578125" bestFit="1" customWidth="1"/>
    <col min="10" max="10" width="12.42578125" customWidth="1"/>
    <col min="11" max="11" width="26.42578125" style="102" bestFit="1" customWidth="1"/>
    <col min="12" max="12" width="12.42578125" style="102" customWidth="1"/>
    <col min="13" max="13" width="10.42578125" bestFit="1" customWidth="1"/>
    <col min="14" max="14" width="12.42578125" customWidth="1"/>
    <col min="15" max="15" width="10.5703125" style="102" bestFit="1" customWidth="1"/>
    <col min="16" max="16" width="12.42578125" style="102" customWidth="1"/>
    <col min="17" max="17" width="20.42578125" bestFit="1" customWidth="1"/>
    <col min="18" max="18" width="12.42578125" customWidth="1"/>
    <col min="19" max="19" width="27.42578125" style="79" bestFit="1" customWidth="1"/>
    <col min="20" max="20" width="12.5703125" customWidth="1"/>
    <col min="21" max="21" width="18.5703125" style="79" bestFit="1" customWidth="1"/>
    <col min="22" max="22" width="14.42578125" bestFit="1" customWidth="1"/>
    <col min="23" max="23" width="12.42578125" style="79" customWidth="1"/>
    <col min="24" max="24" width="10.42578125" bestFit="1" customWidth="1"/>
    <col min="25" max="25" width="9.42578125" style="79"/>
  </cols>
  <sheetData>
    <row r="1" spans="1:25" s="93" customFormat="1">
      <c r="A1" s="93" t="s">
        <v>562</v>
      </c>
      <c r="B1" s="80" t="s">
        <v>561</v>
      </c>
      <c r="C1" s="107" t="s">
        <v>681</v>
      </c>
      <c r="D1" s="80" t="s">
        <v>554</v>
      </c>
      <c r="E1" s="80" t="s">
        <v>560</v>
      </c>
      <c r="F1" s="93" t="s">
        <v>680</v>
      </c>
      <c r="G1" s="106" t="s">
        <v>673</v>
      </c>
      <c r="H1" s="105" t="s">
        <v>679</v>
      </c>
      <c r="I1" s="93" t="s">
        <v>657</v>
      </c>
      <c r="J1" s="93" t="s">
        <v>679</v>
      </c>
      <c r="K1" s="105" t="s">
        <v>647</v>
      </c>
      <c r="L1" s="105" t="s">
        <v>679</v>
      </c>
      <c r="M1" s="93" t="s">
        <v>637</v>
      </c>
      <c r="N1" s="93" t="s">
        <v>679</v>
      </c>
      <c r="O1" s="105" t="s">
        <v>627</v>
      </c>
      <c r="P1" s="105" t="s">
        <v>679</v>
      </c>
      <c r="Q1" s="93" t="s">
        <v>619</v>
      </c>
      <c r="R1" s="93" t="s">
        <v>679</v>
      </c>
      <c r="S1" s="80" t="s">
        <v>558</v>
      </c>
      <c r="T1" s="93" t="s">
        <v>678</v>
      </c>
      <c r="U1" s="80" t="s">
        <v>557</v>
      </c>
      <c r="V1" s="93" t="s">
        <v>677</v>
      </c>
      <c r="W1" s="80" t="s">
        <v>556</v>
      </c>
      <c r="X1" s="93" t="s">
        <v>676</v>
      </c>
      <c r="Y1" s="80"/>
    </row>
    <row r="2" spans="1:25">
      <c r="A2" t="s">
        <v>674</v>
      </c>
      <c r="B2" s="79" t="s">
        <v>675</v>
      </c>
      <c r="C2" s="104" t="s">
        <v>674</v>
      </c>
      <c r="D2" s="79" t="s">
        <v>723</v>
      </c>
      <c r="E2" s="79" t="s">
        <v>673</v>
      </c>
      <c r="F2">
        <v>1</v>
      </c>
      <c r="G2" s="103" t="s">
        <v>672</v>
      </c>
      <c r="H2" s="102" t="s">
        <v>671</v>
      </c>
      <c r="I2" t="s">
        <v>670</v>
      </c>
      <c r="J2" t="s">
        <v>669</v>
      </c>
      <c r="K2" s="102" t="s">
        <v>668</v>
      </c>
      <c r="L2" s="102" t="s">
        <v>667</v>
      </c>
      <c r="M2" t="s">
        <v>637</v>
      </c>
      <c r="N2" t="s">
        <v>666</v>
      </c>
      <c r="O2" s="102" t="s">
        <v>627</v>
      </c>
      <c r="P2" s="102" t="s">
        <v>665</v>
      </c>
      <c r="Q2" t="s">
        <v>664</v>
      </c>
      <c r="R2" t="s">
        <v>663</v>
      </c>
      <c r="S2" s="79" t="s">
        <v>662</v>
      </c>
      <c r="T2" t="s">
        <v>661</v>
      </c>
      <c r="U2" s="79" t="s">
        <v>660</v>
      </c>
      <c r="V2">
        <v>0</v>
      </c>
      <c r="W2" s="79" t="s">
        <v>659</v>
      </c>
      <c r="X2">
        <v>0</v>
      </c>
    </row>
    <row r="3" spans="1:25">
      <c r="A3" t="s">
        <v>282</v>
      </c>
      <c r="B3" s="79" t="s">
        <v>658</v>
      </c>
      <c r="C3" s="104" t="s">
        <v>282</v>
      </c>
      <c r="D3" s="79" t="s">
        <v>628</v>
      </c>
      <c r="E3" s="79" t="s">
        <v>657</v>
      </c>
      <c r="F3">
        <v>2</v>
      </c>
      <c r="G3" s="103" t="s">
        <v>656</v>
      </c>
      <c r="H3" s="102" t="s">
        <v>655</v>
      </c>
      <c r="I3" t="s">
        <v>654</v>
      </c>
      <c r="J3" t="s">
        <v>653</v>
      </c>
      <c r="K3" s="102" t="s">
        <v>652</v>
      </c>
      <c r="L3" s="102" t="s">
        <v>651</v>
      </c>
      <c r="S3" s="129" t="s">
        <v>650</v>
      </c>
      <c r="T3" s="102" t="s">
        <v>649</v>
      </c>
      <c r="U3" s="79" t="s">
        <v>689</v>
      </c>
      <c r="V3">
        <v>4</v>
      </c>
      <c r="W3" s="79" t="s">
        <v>648</v>
      </c>
      <c r="X3">
        <v>3</v>
      </c>
    </row>
    <row r="4" spans="1:25">
      <c r="D4" s="79" t="s">
        <v>535</v>
      </c>
      <c r="E4" s="79" t="s">
        <v>647</v>
      </c>
      <c r="F4">
        <v>3</v>
      </c>
      <c r="G4" s="103" t="s">
        <v>646</v>
      </c>
      <c r="H4" s="102" t="s">
        <v>645</v>
      </c>
      <c r="I4" t="s">
        <v>644</v>
      </c>
      <c r="J4" t="s">
        <v>643</v>
      </c>
      <c r="K4" s="102" t="s">
        <v>642</v>
      </c>
      <c r="L4" s="102" t="s">
        <v>641</v>
      </c>
      <c r="S4" s="129" t="s">
        <v>640</v>
      </c>
      <c r="T4" s="102" t="s">
        <v>639</v>
      </c>
      <c r="U4" s="79" t="s">
        <v>557</v>
      </c>
      <c r="V4">
        <v>8</v>
      </c>
      <c r="W4" s="79" t="s">
        <v>638</v>
      </c>
      <c r="X4">
        <v>4</v>
      </c>
    </row>
    <row r="5" spans="1:25">
      <c r="E5" s="79" t="s">
        <v>637</v>
      </c>
      <c r="F5">
        <v>4</v>
      </c>
      <c r="G5" s="103" t="s">
        <v>636</v>
      </c>
      <c r="H5" s="102" t="s">
        <v>635</v>
      </c>
      <c r="I5" t="s">
        <v>634</v>
      </c>
      <c r="J5" t="s">
        <v>633</v>
      </c>
      <c r="K5" s="102" t="s">
        <v>632</v>
      </c>
      <c r="L5" s="102" t="s">
        <v>631</v>
      </c>
      <c r="S5" s="129" t="s">
        <v>630</v>
      </c>
      <c r="T5" s="102" t="s">
        <v>629</v>
      </c>
      <c r="W5" s="79" t="s">
        <v>628</v>
      </c>
      <c r="X5">
        <v>5</v>
      </c>
    </row>
    <row r="6" spans="1:25">
      <c r="E6" s="79" t="s">
        <v>627</v>
      </c>
      <c r="F6">
        <v>5</v>
      </c>
      <c r="G6" s="103" t="s">
        <v>626</v>
      </c>
      <c r="H6" s="102" t="s">
        <v>625</v>
      </c>
      <c r="I6" t="s">
        <v>624</v>
      </c>
      <c r="J6" t="s">
        <v>623</v>
      </c>
      <c r="K6" s="102" t="s">
        <v>622</v>
      </c>
      <c r="L6" s="102" t="s">
        <v>621</v>
      </c>
      <c r="S6" s="130" t="s">
        <v>614</v>
      </c>
      <c r="T6" t="s">
        <v>613</v>
      </c>
      <c r="W6" s="79" t="s">
        <v>620</v>
      </c>
      <c r="X6">
        <v>6</v>
      </c>
    </row>
    <row r="7" spans="1:25">
      <c r="E7" s="79" t="s">
        <v>619</v>
      </c>
      <c r="F7">
        <v>6</v>
      </c>
      <c r="G7" s="103" t="s">
        <v>618</v>
      </c>
      <c r="H7" s="102" t="s">
        <v>617</v>
      </c>
      <c r="I7" t="s">
        <v>616</v>
      </c>
      <c r="J7" t="s">
        <v>615</v>
      </c>
      <c r="S7" s="130" t="s">
        <v>608</v>
      </c>
      <c r="T7" t="s">
        <v>607</v>
      </c>
    </row>
    <row r="8" spans="1:25">
      <c r="G8" s="103" t="s">
        <v>612</v>
      </c>
      <c r="H8" s="102" t="s">
        <v>611</v>
      </c>
      <c r="I8" t="s">
        <v>610</v>
      </c>
      <c r="J8" t="s">
        <v>609</v>
      </c>
      <c r="S8" s="130" t="s">
        <v>604</v>
      </c>
      <c r="T8" t="s">
        <v>603</v>
      </c>
    </row>
    <row r="9" spans="1:25">
      <c r="G9" s="103" t="s">
        <v>690</v>
      </c>
      <c r="H9" s="102" t="s">
        <v>671</v>
      </c>
      <c r="S9" s="130" t="s">
        <v>600</v>
      </c>
      <c r="T9" t="s">
        <v>599</v>
      </c>
    </row>
    <row r="10" spans="1:25">
      <c r="G10" s="103" t="s">
        <v>691</v>
      </c>
      <c r="H10" s="102" t="s">
        <v>692</v>
      </c>
      <c r="S10" s="130" t="s">
        <v>596</v>
      </c>
      <c r="T10" t="s">
        <v>595</v>
      </c>
    </row>
    <row r="11" spans="1:25">
      <c r="G11" s="127" t="s">
        <v>606</v>
      </c>
      <c r="H11" s="128" t="s">
        <v>605</v>
      </c>
      <c r="S11" s="130" t="s">
        <v>594</v>
      </c>
      <c r="T11" t="s">
        <v>593</v>
      </c>
    </row>
    <row r="12" spans="1:25">
      <c r="G12" s="127" t="s">
        <v>693</v>
      </c>
      <c r="H12" s="128" t="s">
        <v>694</v>
      </c>
      <c r="S12" s="130" t="s">
        <v>592</v>
      </c>
      <c r="T12" t="s">
        <v>591</v>
      </c>
    </row>
    <row r="13" spans="1:25">
      <c r="G13" s="127" t="s">
        <v>695</v>
      </c>
      <c r="H13" s="128" t="s">
        <v>696</v>
      </c>
      <c r="S13" s="130" t="s">
        <v>590</v>
      </c>
      <c r="T13" t="s">
        <v>589</v>
      </c>
    </row>
    <row r="14" spans="1:25">
      <c r="G14" s="127" t="s">
        <v>697</v>
      </c>
      <c r="H14" s="128" t="s">
        <v>698</v>
      </c>
      <c r="S14" s="130" t="s">
        <v>588</v>
      </c>
      <c r="T14" t="s">
        <v>587</v>
      </c>
    </row>
    <row r="15" spans="1:25">
      <c r="G15" s="127" t="s">
        <v>699</v>
      </c>
      <c r="H15" s="128" t="s">
        <v>700</v>
      </c>
      <c r="S15" s="130" t="s">
        <v>586</v>
      </c>
      <c r="T15" t="s">
        <v>585</v>
      </c>
    </row>
    <row r="16" spans="1:25">
      <c r="G16" s="127" t="s">
        <v>701</v>
      </c>
      <c r="H16" s="128" t="s">
        <v>702</v>
      </c>
      <c r="S16" s="79" t="s">
        <v>584</v>
      </c>
      <c r="T16" t="s">
        <v>583</v>
      </c>
    </row>
    <row r="17" spans="3:23">
      <c r="C17" s="79"/>
      <c r="G17" s="127" t="s">
        <v>703</v>
      </c>
      <c r="H17" s="128" t="s">
        <v>704</v>
      </c>
      <c r="S17" s="79" t="s">
        <v>582</v>
      </c>
      <c r="T17" t="s">
        <v>581</v>
      </c>
    </row>
    <row r="18" spans="3:23">
      <c r="C18" s="79"/>
      <c r="E18" s="126"/>
      <c r="G18" s="127" t="s">
        <v>705</v>
      </c>
      <c r="H18" s="128" t="s">
        <v>706</v>
      </c>
      <c r="S18" s="79" t="s">
        <v>580</v>
      </c>
      <c r="T18" t="s">
        <v>579</v>
      </c>
    </row>
    <row r="19" spans="3:23">
      <c r="C19" s="79"/>
      <c r="G19" s="127" t="s">
        <v>707</v>
      </c>
      <c r="H19" s="128" t="s">
        <v>708</v>
      </c>
      <c r="S19" s="79" t="s">
        <v>578</v>
      </c>
      <c r="T19" t="s">
        <v>577</v>
      </c>
      <c r="U19" s="79" t="s">
        <v>504</v>
      </c>
      <c r="V19" t="s">
        <v>504</v>
      </c>
    </row>
    <row r="20" spans="3:23">
      <c r="C20" s="79"/>
      <c r="G20" s="127" t="s">
        <v>709</v>
      </c>
      <c r="H20" s="128" t="s">
        <v>710</v>
      </c>
      <c r="S20" s="79" t="s">
        <v>576</v>
      </c>
      <c r="T20" t="s">
        <v>575</v>
      </c>
    </row>
    <row r="21" spans="3:23">
      <c r="C21" s="79"/>
      <c r="G21" s="127" t="s">
        <v>711</v>
      </c>
      <c r="H21" s="128" t="s">
        <v>712</v>
      </c>
      <c r="S21" s="79" t="s">
        <v>574</v>
      </c>
      <c r="T21" t="s">
        <v>573</v>
      </c>
    </row>
    <row r="22" spans="3:23">
      <c r="C22" s="79"/>
      <c r="G22" s="127" t="s">
        <v>711</v>
      </c>
      <c r="H22" s="128" t="s">
        <v>712</v>
      </c>
      <c r="S22" s="79" t="s">
        <v>572</v>
      </c>
      <c r="T22" t="s">
        <v>571</v>
      </c>
    </row>
    <row r="23" spans="3:23">
      <c r="C23" s="79"/>
      <c r="G23" s="127" t="s">
        <v>713</v>
      </c>
      <c r="H23" s="128" t="s">
        <v>714</v>
      </c>
      <c r="S23" s="79" t="s">
        <v>570</v>
      </c>
      <c r="T23" t="s">
        <v>569</v>
      </c>
    </row>
    <row r="24" spans="3:23">
      <c r="C24" s="79"/>
      <c r="G24" s="127" t="s">
        <v>715</v>
      </c>
      <c r="H24" s="128" t="s">
        <v>716</v>
      </c>
      <c r="S24" s="79" t="s">
        <v>568</v>
      </c>
      <c r="T24" t="s">
        <v>567</v>
      </c>
    </row>
    <row r="25" spans="3:23">
      <c r="C25" s="79"/>
      <c r="G25" s="127" t="s">
        <v>717</v>
      </c>
      <c r="H25" s="128" t="s">
        <v>718</v>
      </c>
      <c r="V25" t="s">
        <v>504</v>
      </c>
      <c r="W25" s="79" t="s">
        <v>504</v>
      </c>
    </row>
    <row r="26" spans="3:23">
      <c r="C26" s="79"/>
      <c r="G26" s="127" t="s">
        <v>602</v>
      </c>
      <c r="H26" s="128" t="s">
        <v>601</v>
      </c>
    </row>
    <row r="27" spans="3:23">
      <c r="C27" s="79"/>
      <c r="G27" s="127" t="s">
        <v>598</v>
      </c>
      <c r="H27" s="128" t="s">
        <v>597</v>
      </c>
    </row>
    <row r="28" spans="3:23">
      <c r="C28" s="79"/>
      <c r="G28" s="127" t="s">
        <v>719</v>
      </c>
      <c r="H28" s="128" t="s">
        <v>720</v>
      </c>
    </row>
    <row r="29" spans="3:23">
      <c r="G29" s="127" t="s">
        <v>721</v>
      </c>
      <c r="H29" s="128" t="s">
        <v>722</v>
      </c>
    </row>
  </sheetData>
  <pageMargins left="0.7" right="0.7" top="0.75" bottom="0.75" header="0.3" footer="0.3"/>
  <pageSetup orientation="portrait" horizontalDpi="90" verticalDpi="90" r:id="rId1"/>
  <headerFooter>
    <oddFooter>&amp;C_x000D_&amp;1#&amp;"Aptos"&amp;12&amp;K000000 Nasdaq Confidential: Distribution limited to need-to-know recipients</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9644"/>
  </sheetPr>
  <dimension ref="A1:X110"/>
  <sheetViews>
    <sheetView workbookViewId="0">
      <selection activeCell="C2" sqref="C2"/>
    </sheetView>
  </sheetViews>
  <sheetFormatPr defaultColWidth="9.42578125" defaultRowHeight="15"/>
  <cols>
    <col min="1" max="1" width="36.42578125" customWidth="1"/>
    <col min="2" max="2" width="26.5703125" customWidth="1"/>
    <col min="3" max="3" width="21.5703125" customWidth="1"/>
    <col min="4" max="4" width="17.42578125" customWidth="1"/>
    <col min="5" max="5" width="21" customWidth="1"/>
    <col min="6" max="6" width="20.42578125" customWidth="1"/>
    <col min="7" max="7" width="16.42578125" bestFit="1" customWidth="1"/>
    <col min="8" max="8" width="17.5703125" customWidth="1"/>
    <col min="9" max="9" width="23.42578125" customWidth="1"/>
    <col min="10" max="10" width="25.5703125" customWidth="1"/>
    <col min="11" max="11" width="13.42578125" bestFit="1" customWidth="1"/>
    <col min="12" max="12" width="14.42578125" bestFit="1" customWidth="1"/>
    <col min="13" max="13" width="13.5703125" customWidth="1"/>
    <col min="14" max="14" width="11.42578125" customWidth="1"/>
    <col min="15" max="15" width="10.5703125" customWidth="1"/>
    <col min="16" max="16" width="19.5703125" customWidth="1"/>
    <col min="17" max="17" width="20" customWidth="1"/>
    <col min="18" max="18" width="12.42578125" customWidth="1"/>
    <col min="19" max="19" width="13.42578125" customWidth="1"/>
    <col min="20" max="20" width="17.5703125" customWidth="1"/>
    <col min="21" max="21" width="17.5703125" bestFit="1" customWidth="1"/>
    <col min="22" max="22" width="16.42578125" customWidth="1"/>
    <col min="23" max="23" width="17.42578125" customWidth="1"/>
    <col min="24" max="24" width="16.42578125" customWidth="1"/>
  </cols>
  <sheetData>
    <row r="1" spans="1:24" ht="36" customHeight="1">
      <c r="A1" s="254" t="s">
        <v>0</v>
      </c>
      <c r="B1" s="254" t="s">
        <v>1</v>
      </c>
      <c r="C1" s="254" t="s">
        <v>2</v>
      </c>
      <c r="D1" s="254" t="s">
        <v>8</v>
      </c>
      <c r="E1" s="254" t="s">
        <v>3</v>
      </c>
      <c r="F1" s="254" t="s">
        <v>7</v>
      </c>
      <c r="G1" s="254" t="s">
        <v>6</v>
      </c>
      <c r="H1" s="254" t="s">
        <v>383</v>
      </c>
      <c r="I1" s="254" t="s">
        <v>533</v>
      </c>
      <c r="Q1" s="8"/>
    </row>
    <row r="2" spans="1:24">
      <c r="B2" s="101"/>
      <c r="C2" s="101"/>
      <c r="D2" s="101"/>
      <c r="E2" s="101"/>
      <c r="F2" s="99"/>
      <c r="G2" s="253"/>
      <c r="H2" s="77" t="e">
        <f>IF(C2="-","",VLOOKUP(C2,StarCAM_ETN_ETC_Issuers_Table,2,0))</f>
        <v>#N/A</v>
      </c>
      <c r="I2" s="77" t="e">
        <f>IF(D2="-","",VLOOKUP(D2,Market_Maker_Table,2,0))</f>
        <v>#N/A</v>
      </c>
    </row>
    <row r="3" spans="1:24">
      <c r="A3" s="108"/>
      <c r="B3" s="108"/>
      <c r="C3" s="108"/>
      <c r="D3" s="114"/>
      <c r="E3" s="109"/>
      <c r="F3" s="108"/>
    </row>
    <row r="4" spans="1:24">
      <c r="A4" s="6" t="s">
        <v>216</v>
      </c>
      <c r="B4" s="110"/>
      <c r="C4" s="110"/>
      <c r="D4" s="115"/>
      <c r="E4" s="111"/>
      <c r="F4" s="110"/>
    </row>
    <row r="5" spans="1:24" ht="142.5" customHeight="1">
      <c r="A5" s="192" t="s">
        <v>2305</v>
      </c>
      <c r="B5" s="112"/>
      <c r="C5" s="112"/>
      <c r="D5" s="116"/>
      <c r="E5" s="113"/>
      <c r="F5" s="112"/>
    </row>
    <row r="6" spans="1:24">
      <c r="A6" s="258"/>
      <c r="B6" s="258"/>
      <c r="C6" s="258"/>
      <c r="D6" s="258"/>
      <c r="E6" s="258"/>
      <c r="F6" s="258"/>
      <c r="G6" s="264"/>
      <c r="H6" s="264"/>
      <c r="I6" s="259" t="s">
        <v>724</v>
      </c>
      <c r="J6" s="260"/>
      <c r="K6" s="260"/>
      <c r="L6" s="260"/>
      <c r="M6" s="261"/>
      <c r="N6" s="259" t="s">
        <v>725</v>
      </c>
      <c r="O6" s="260"/>
      <c r="P6" s="262"/>
      <c r="Q6" s="260"/>
      <c r="R6" s="260"/>
      <c r="S6" s="260"/>
      <c r="T6" s="260"/>
      <c r="U6" s="260"/>
      <c r="V6" s="260"/>
      <c r="W6" s="260"/>
      <c r="X6" s="261"/>
    </row>
    <row r="7" spans="1:24" ht="44.25" customHeight="1">
      <c r="A7" s="254" t="s">
        <v>198</v>
      </c>
      <c r="B7" s="254" t="s">
        <v>196</v>
      </c>
      <c r="C7" s="254" t="s">
        <v>197</v>
      </c>
      <c r="D7" s="254" t="s">
        <v>199</v>
      </c>
      <c r="E7" s="254" t="s">
        <v>1787</v>
      </c>
      <c r="F7" s="254" t="s">
        <v>1788</v>
      </c>
      <c r="G7" s="254" t="s">
        <v>17</v>
      </c>
      <c r="H7" s="254" t="s">
        <v>14</v>
      </c>
      <c r="I7" s="263" t="s">
        <v>560</v>
      </c>
      <c r="J7" s="263" t="s">
        <v>559</v>
      </c>
      <c r="K7" s="263" t="s">
        <v>558</v>
      </c>
      <c r="L7" s="263" t="s">
        <v>557</v>
      </c>
      <c r="M7" s="263" t="s">
        <v>556</v>
      </c>
      <c r="N7" s="263" t="s">
        <v>566</v>
      </c>
      <c r="O7" s="263" t="s">
        <v>554</v>
      </c>
      <c r="P7" s="263" t="s">
        <v>561</v>
      </c>
      <c r="Q7" s="263" t="s">
        <v>555</v>
      </c>
      <c r="R7" s="263" t="s">
        <v>735</v>
      </c>
      <c r="S7" s="263" t="s">
        <v>565</v>
      </c>
      <c r="T7" s="263" t="s">
        <v>563</v>
      </c>
      <c r="U7" s="263" t="s">
        <v>553</v>
      </c>
      <c r="V7" s="263" t="s">
        <v>552</v>
      </c>
      <c r="W7" s="263" t="s">
        <v>2869</v>
      </c>
      <c r="X7" s="263" t="s">
        <v>2870</v>
      </c>
    </row>
    <row r="8" spans="1:24">
      <c r="A8" s="1"/>
      <c r="B8" s="1"/>
      <c r="C8" s="1"/>
      <c r="E8" s="97"/>
      <c r="F8" s="97"/>
      <c r="G8" s="1"/>
      <c r="H8" s="1"/>
      <c r="I8" s="97"/>
      <c r="J8" s="97"/>
      <c r="K8" s="97"/>
      <c r="L8" s="97"/>
      <c r="M8" s="97"/>
      <c r="N8" s="136"/>
      <c r="O8" s="97"/>
      <c r="P8" s="97"/>
      <c r="Q8" s="97"/>
      <c r="R8" s="136"/>
      <c r="S8" s="97"/>
      <c r="T8" s="97"/>
      <c r="U8" s="97"/>
      <c r="V8" s="97"/>
      <c r="W8" s="97"/>
      <c r="X8" s="97"/>
    </row>
    <row r="9" spans="1:24">
      <c r="A9" s="1"/>
      <c r="B9" s="1"/>
      <c r="C9" s="1"/>
      <c r="D9" s="1"/>
      <c r="E9" s="97"/>
      <c r="F9" s="97"/>
      <c r="G9" s="1"/>
      <c r="H9" s="1"/>
      <c r="I9" s="97"/>
      <c r="J9" s="97"/>
      <c r="K9" s="97"/>
      <c r="L9" s="97"/>
      <c r="M9" s="97"/>
      <c r="N9" s="136"/>
      <c r="O9" s="97"/>
      <c r="P9" s="97"/>
      <c r="Q9" s="97"/>
      <c r="R9" s="136"/>
      <c r="S9" s="97"/>
      <c r="T9" s="97"/>
      <c r="U9" s="97"/>
      <c r="V9" s="97"/>
      <c r="W9" s="97"/>
      <c r="X9" s="97"/>
    </row>
    <row r="10" spans="1:24">
      <c r="A10" s="1"/>
      <c r="B10" s="1"/>
      <c r="C10" s="1"/>
      <c r="D10" s="1"/>
      <c r="E10" s="97"/>
      <c r="F10" s="97"/>
      <c r="G10" s="1"/>
      <c r="H10" s="1"/>
      <c r="I10" s="97"/>
      <c r="J10" s="97"/>
      <c r="K10" s="97"/>
      <c r="L10" s="97"/>
      <c r="M10" s="97"/>
      <c r="N10" s="136"/>
      <c r="O10" s="97"/>
      <c r="P10" s="97"/>
      <c r="Q10" s="97"/>
      <c r="R10" s="136"/>
      <c r="S10" s="97"/>
      <c r="T10" s="97"/>
      <c r="U10" s="97"/>
      <c r="V10" s="97"/>
      <c r="W10" s="97"/>
      <c r="X10" s="97"/>
    </row>
    <row r="11" spans="1:24">
      <c r="A11" s="1"/>
      <c r="B11" s="1"/>
      <c r="C11" s="1"/>
      <c r="D11" s="1"/>
      <c r="E11" s="97"/>
      <c r="F11" s="97"/>
      <c r="G11" s="1"/>
      <c r="H11" s="1"/>
      <c r="I11" s="97"/>
      <c r="J11" s="97"/>
      <c r="K11" s="97"/>
      <c r="L11" s="97"/>
      <c r="M11" s="97"/>
      <c r="N11" s="136"/>
      <c r="O11" s="97"/>
      <c r="P11" s="97"/>
      <c r="Q11" s="97"/>
      <c r="R11" s="136"/>
      <c r="S11" s="97"/>
      <c r="T11" s="97"/>
      <c r="U11" s="97"/>
      <c r="V11" s="97"/>
      <c r="W11" s="97"/>
      <c r="X11" s="97"/>
    </row>
    <row r="12" spans="1:24">
      <c r="A12" s="1"/>
      <c r="B12" s="1"/>
      <c r="C12" s="1"/>
      <c r="D12" s="1"/>
      <c r="E12" s="97"/>
      <c r="F12" s="97"/>
      <c r="G12" s="1"/>
      <c r="H12" s="1"/>
      <c r="I12" s="97"/>
      <c r="J12" s="97"/>
      <c r="K12" s="97"/>
      <c r="L12" s="97"/>
      <c r="M12" s="97"/>
      <c r="N12" s="136"/>
      <c r="O12" s="97"/>
      <c r="P12" s="97"/>
      <c r="Q12" s="97"/>
      <c r="R12" s="136"/>
      <c r="S12" s="97"/>
      <c r="T12" s="97"/>
      <c r="U12" s="97"/>
      <c r="V12" s="97"/>
      <c r="W12" s="97"/>
      <c r="X12" s="97"/>
    </row>
    <row r="13" spans="1:24">
      <c r="A13" s="1"/>
      <c r="B13" s="1"/>
      <c r="C13" s="1"/>
      <c r="D13" s="1"/>
      <c r="E13" s="97"/>
      <c r="F13" s="97"/>
      <c r="G13" s="1"/>
      <c r="H13" s="1"/>
      <c r="I13" s="97"/>
      <c r="J13" s="97"/>
      <c r="K13" s="97"/>
      <c r="L13" s="97"/>
      <c r="M13" s="97"/>
      <c r="N13" s="136"/>
      <c r="O13" s="97"/>
      <c r="P13" s="97"/>
      <c r="Q13" s="97"/>
      <c r="R13" s="136"/>
      <c r="S13" s="97"/>
      <c r="T13" s="97"/>
      <c r="U13" s="97"/>
      <c r="V13" s="97"/>
      <c r="W13" s="97"/>
      <c r="X13" s="97"/>
    </row>
    <row r="14" spans="1:24">
      <c r="A14" s="1"/>
      <c r="B14" s="1"/>
      <c r="C14" s="1"/>
      <c r="D14" s="1"/>
      <c r="E14" s="97"/>
      <c r="F14" s="97"/>
      <c r="G14" s="1"/>
      <c r="H14" s="1"/>
      <c r="I14" s="97"/>
      <c r="J14" s="97"/>
      <c r="K14" s="97"/>
      <c r="L14" s="97"/>
      <c r="M14" s="97"/>
      <c r="N14" s="136"/>
      <c r="O14" s="97"/>
      <c r="P14" s="97"/>
      <c r="Q14" s="97"/>
      <c r="R14" s="136"/>
      <c r="S14" s="97"/>
      <c r="T14" s="97"/>
      <c r="U14" s="97"/>
      <c r="V14" s="97"/>
      <c r="W14" s="97"/>
      <c r="X14" s="97"/>
    </row>
    <row r="15" spans="1:24">
      <c r="A15" s="1"/>
      <c r="B15" s="1"/>
      <c r="C15" s="1"/>
      <c r="D15" s="1"/>
      <c r="E15" s="97"/>
      <c r="F15" s="97"/>
      <c r="G15" s="1"/>
      <c r="H15" s="1"/>
      <c r="I15" s="97"/>
      <c r="J15" s="97"/>
      <c r="K15" s="97"/>
      <c r="L15" s="97"/>
      <c r="M15" s="97"/>
      <c r="N15" s="136"/>
      <c r="O15" s="97"/>
      <c r="P15" s="97"/>
      <c r="Q15" s="97"/>
      <c r="R15" s="136"/>
      <c r="S15" s="97"/>
      <c r="T15" s="97"/>
      <c r="U15" s="97"/>
      <c r="V15" s="97"/>
      <c r="W15" s="97"/>
      <c r="X15" s="97"/>
    </row>
    <row r="16" spans="1:24">
      <c r="A16" s="1"/>
      <c r="B16" s="1"/>
      <c r="C16" s="1"/>
      <c r="D16" s="1"/>
      <c r="E16" s="97"/>
      <c r="F16" s="97"/>
      <c r="G16" s="1"/>
      <c r="H16" s="1"/>
      <c r="I16" s="97"/>
      <c r="J16" s="97"/>
      <c r="K16" s="97"/>
      <c r="L16" s="97"/>
      <c r="M16" s="97"/>
      <c r="N16" s="136"/>
      <c r="O16" s="97"/>
      <c r="P16" s="97"/>
      <c r="Q16" s="97"/>
      <c r="R16" s="136"/>
      <c r="S16" s="97"/>
      <c r="T16" s="97"/>
      <c r="U16" s="97"/>
      <c r="V16" s="97"/>
      <c r="W16" s="97"/>
      <c r="X16" s="97"/>
    </row>
    <row r="17" spans="1:24">
      <c r="A17" s="1"/>
      <c r="B17" s="1"/>
      <c r="C17" s="1"/>
      <c r="D17" s="1"/>
      <c r="E17" s="97"/>
      <c r="F17" s="97"/>
      <c r="G17" s="1"/>
      <c r="H17" s="1"/>
      <c r="I17" s="97"/>
      <c r="J17" s="97"/>
      <c r="K17" s="97"/>
      <c r="L17" s="97"/>
      <c r="M17" s="97"/>
      <c r="N17" s="136"/>
      <c r="O17" s="97"/>
      <c r="P17" s="97"/>
      <c r="Q17" s="97"/>
      <c r="R17" s="136"/>
      <c r="S17" s="97"/>
      <c r="T17" s="97"/>
      <c r="U17" s="97"/>
      <c r="V17" s="97"/>
      <c r="W17" s="97"/>
      <c r="X17" s="97"/>
    </row>
    <row r="18" spans="1:24">
      <c r="A18" s="1"/>
      <c r="B18" s="1"/>
      <c r="C18" s="1"/>
      <c r="D18" s="1"/>
      <c r="E18" s="97"/>
      <c r="F18" s="97"/>
      <c r="G18" s="1"/>
      <c r="H18" s="1"/>
      <c r="I18" s="97"/>
      <c r="J18" s="97"/>
      <c r="K18" s="97"/>
      <c r="L18" s="97"/>
      <c r="M18" s="97"/>
      <c r="N18" s="136"/>
      <c r="O18" s="97"/>
      <c r="P18" s="97"/>
      <c r="Q18" s="97"/>
      <c r="R18" s="136"/>
      <c r="S18" s="97"/>
      <c r="T18" s="97"/>
      <c r="U18" s="97"/>
      <c r="V18" s="97"/>
      <c r="W18" s="97"/>
      <c r="X18" s="97"/>
    </row>
    <row r="19" spans="1:24">
      <c r="A19" s="1"/>
      <c r="B19" s="1"/>
      <c r="C19" s="1"/>
      <c r="D19" s="1"/>
      <c r="E19" s="97"/>
      <c r="F19" s="97"/>
      <c r="G19" s="1"/>
      <c r="H19" s="1"/>
      <c r="I19" s="97"/>
      <c r="J19" s="97"/>
      <c r="K19" s="97"/>
      <c r="L19" s="97"/>
      <c r="M19" s="97"/>
      <c r="N19" s="136"/>
      <c r="O19" s="97"/>
      <c r="P19" s="97"/>
      <c r="Q19" s="97"/>
      <c r="R19" s="136"/>
      <c r="S19" s="97"/>
      <c r="T19" s="97"/>
      <c r="U19" s="97"/>
      <c r="V19" s="97"/>
      <c r="W19" s="97"/>
      <c r="X19" s="97"/>
    </row>
    <row r="20" spans="1:24">
      <c r="A20" s="1"/>
      <c r="B20" s="1"/>
      <c r="C20" s="1"/>
      <c r="D20" s="1"/>
      <c r="E20" s="97"/>
      <c r="F20" s="97"/>
      <c r="G20" s="1"/>
      <c r="H20" s="1"/>
      <c r="I20" s="97"/>
      <c r="J20" s="97"/>
      <c r="K20" s="97"/>
      <c r="L20" s="97"/>
      <c r="M20" s="97"/>
      <c r="N20" s="136"/>
      <c r="O20" s="97"/>
      <c r="P20" s="97"/>
      <c r="Q20" s="97"/>
      <c r="R20" s="136"/>
      <c r="S20" s="97"/>
      <c r="T20" s="97"/>
      <c r="U20" s="97"/>
      <c r="V20" s="97"/>
      <c r="W20" s="97"/>
      <c r="X20" s="97"/>
    </row>
    <row r="21" spans="1:24">
      <c r="A21" s="1"/>
      <c r="B21" s="1"/>
      <c r="C21" s="1"/>
      <c r="D21" s="1"/>
      <c r="E21" s="97"/>
      <c r="F21" s="97"/>
      <c r="G21" s="1"/>
      <c r="H21" s="1"/>
      <c r="I21" s="97"/>
      <c r="J21" s="97"/>
      <c r="K21" s="97"/>
      <c r="L21" s="97"/>
      <c r="M21" s="97"/>
      <c r="N21" s="136"/>
      <c r="O21" s="97"/>
      <c r="P21" s="97"/>
      <c r="Q21" s="97"/>
      <c r="R21" s="136"/>
      <c r="S21" s="97"/>
      <c r="T21" s="97"/>
      <c r="U21" s="97"/>
      <c r="V21" s="97"/>
      <c r="W21" s="97"/>
      <c r="X21" s="97"/>
    </row>
    <row r="22" spans="1:24">
      <c r="A22" s="1"/>
      <c r="B22" s="1"/>
      <c r="C22" s="1"/>
      <c r="D22" s="1"/>
      <c r="E22" s="97"/>
      <c r="F22" s="97"/>
      <c r="G22" s="1"/>
      <c r="H22" s="1"/>
      <c r="I22" s="97"/>
      <c r="J22" s="97"/>
      <c r="K22" s="97"/>
      <c r="L22" s="97"/>
      <c r="M22" s="97"/>
      <c r="N22" s="136"/>
      <c r="O22" s="97"/>
      <c r="P22" s="97"/>
      <c r="Q22" s="97"/>
      <c r="R22" s="136"/>
      <c r="S22" s="97"/>
      <c r="T22" s="97"/>
      <c r="U22" s="97"/>
      <c r="V22" s="97"/>
      <c r="W22" s="97"/>
      <c r="X22" s="97"/>
    </row>
    <row r="23" spans="1:24">
      <c r="A23" s="1"/>
      <c r="B23" s="1"/>
      <c r="C23" s="1"/>
      <c r="D23" s="1"/>
      <c r="E23" s="97"/>
      <c r="F23" s="97"/>
      <c r="G23" s="1"/>
      <c r="H23" s="1"/>
      <c r="I23" s="97"/>
      <c r="J23" s="97"/>
      <c r="K23" s="97"/>
      <c r="L23" s="97"/>
      <c r="M23" s="97"/>
      <c r="N23" s="136"/>
      <c r="O23" s="97"/>
      <c r="P23" s="97"/>
      <c r="Q23" s="97"/>
      <c r="R23" s="136"/>
      <c r="S23" s="97"/>
      <c r="T23" s="97"/>
      <c r="U23" s="97"/>
      <c r="V23" s="97"/>
      <c r="W23" s="97"/>
      <c r="X23" s="97"/>
    </row>
    <row r="24" spans="1:24">
      <c r="A24" s="1"/>
      <c r="B24" s="1"/>
      <c r="C24" s="1"/>
      <c r="D24" s="1"/>
      <c r="E24" s="97"/>
      <c r="F24" s="97"/>
      <c r="G24" s="1"/>
      <c r="H24" s="1"/>
      <c r="I24" s="97"/>
      <c r="J24" s="97"/>
      <c r="K24" s="97"/>
      <c r="L24" s="97"/>
      <c r="M24" s="97"/>
      <c r="N24" s="136"/>
      <c r="O24" s="97"/>
      <c r="P24" s="97"/>
      <c r="Q24" s="97"/>
      <c r="R24" s="136"/>
      <c r="S24" s="97"/>
      <c r="T24" s="97"/>
      <c r="U24" s="97"/>
      <c r="V24" s="97"/>
      <c r="W24" s="97"/>
      <c r="X24" s="97"/>
    </row>
    <row r="25" spans="1:24">
      <c r="A25" s="1"/>
      <c r="B25" s="1"/>
      <c r="C25" s="1"/>
      <c r="D25" s="1"/>
      <c r="E25" s="97"/>
      <c r="F25" s="97"/>
      <c r="G25" s="1"/>
      <c r="H25" s="1"/>
      <c r="I25" s="97"/>
      <c r="J25" s="97"/>
      <c r="K25" s="97"/>
      <c r="L25" s="97"/>
      <c r="M25" s="97"/>
      <c r="N25" s="136"/>
      <c r="O25" s="97"/>
      <c r="P25" s="97"/>
      <c r="Q25" s="97"/>
      <c r="R25" s="136"/>
      <c r="S25" s="97"/>
      <c r="T25" s="97"/>
      <c r="U25" s="97"/>
      <c r="V25" s="97"/>
      <c r="W25" s="97"/>
      <c r="X25" s="97"/>
    </row>
    <row r="26" spans="1:24">
      <c r="A26" s="1"/>
      <c r="B26" s="1"/>
      <c r="C26" s="1"/>
      <c r="D26" s="1"/>
      <c r="E26" s="97"/>
      <c r="F26" s="97"/>
      <c r="G26" s="1"/>
      <c r="H26" s="1"/>
      <c r="I26" s="97"/>
      <c r="J26" s="97"/>
      <c r="K26" s="97"/>
      <c r="L26" s="97"/>
      <c r="M26" s="97"/>
      <c r="N26" s="136"/>
      <c r="O26" s="97"/>
      <c r="P26" s="97"/>
      <c r="Q26" s="97"/>
      <c r="R26" s="136"/>
      <c r="S26" s="97"/>
      <c r="T26" s="97"/>
      <c r="U26" s="97"/>
      <c r="V26" s="97"/>
      <c r="W26" s="97"/>
      <c r="X26" s="97"/>
    </row>
    <row r="27" spans="1:24">
      <c r="A27" s="1"/>
      <c r="B27" s="1"/>
      <c r="C27" s="1"/>
      <c r="D27" s="1"/>
      <c r="E27" s="97"/>
      <c r="F27" s="97"/>
      <c r="G27" s="1"/>
      <c r="H27" s="1"/>
      <c r="I27" s="97"/>
      <c r="J27" s="97"/>
      <c r="K27" s="97"/>
      <c r="L27" s="97"/>
      <c r="M27" s="97"/>
      <c r="N27" s="136"/>
      <c r="O27" s="97"/>
      <c r="P27" s="97"/>
      <c r="Q27" s="97"/>
      <c r="R27" s="136"/>
      <c r="S27" s="97"/>
      <c r="T27" s="97"/>
      <c r="U27" s="97"/>
      <c r="V27" s="97"/>
      <c r="W27" s="97"/>
      <c r="X27" s="97"/>
    </row>
    <row r="28" spans="1:24">
      <c r="A28" s="1"/>
      <c r="B28" s="1"/>
      <c r="C28" s="1"/>
      <c r="D28" s="1"/>
      <c r="E28" s="97"/>
      <c r="F28" s="97"/>
      <c r="G28" s="1"/>
      <c r="H28" s="1"/>
      <c r="I28" s="97"/>
      <c r="J28" s="97"/>
      <c r="K28" s="97"/>
      <c r="L28" s="97"/>
      <c r="M28" s="97"/>
      <c r="N28" s="136"/>
      <c r="O28" s="97"/>
      <c r="P28" s="97"/>
      <c r="Q28" s="97"/>
      <c r="R28" s="136"/>
      <c r="S28" s="97"/>
      <c r="T28" s="97"/>
      <c r="U28" s="97"/>
      <c r="V28" s="97"/>
      <c r="W28" s="97"/>
      <c r="X28" s="97"/>
    </row>
    <row r="29" spans="1:24">
      <c r="A29" s="1"/>
      <c r="B29" s="1"/>
      <c r="C29" s="1"/>
      <c r="D29" s="1"/>
      <c r="E29" s="97"/>
      <c r="F29" s="97"/>
      <c r="G29" s="1"/>
      <c r="H29" s="1"/>
      <c r="I29" s="97"/>
      <c r="J29" s="97"/>
      <c r="K29" s="97"/>
      <c r="L29" s="97"/>
      <c r="M29" s="97"/>
      <c r="N29" s="136"/>
      <c r="O29" s="97"/>
      <c r="P29" s="97"/>
      <c r="Q29" s="97"/>
      <c r="R29" s="136"/>
      <c r="S29" s="97"/>
      <c r="T29" s="97"/>
      <c r="U29" s="97"/>
      <c r="V29" s="97"/>
      <c r="W29" s="97"/>
      <c r="X29" s="97"/>
    </row>
    <row r="30" spans="1:24">
      <c r="A30" s="1"/>
      <c r="B30" s="1"/>
      <c r="C30" s="1"/>
      <c r="D30" s="1"/>
      <c r="E30" s="97"/>
      <c r="F30" s="97"/>
      <c r="G30" s="1"/>
      <c r="H30" s="1"/>
      <c r="I30" s="97"/>
      <c r="J30" s="97"/>
      <c r="K30" s="97"/>
      <c r="L30" s="97"/>
      <c r="M30" s="97"/>
      <c r="N30" s="136"/>
      <c r="O30" s="97"/>
      <c r="P30" s="97"/>
      <c r="Q30" s="97"/>
      <c r="R30" s="136"/>
      <c r="S30" s="97"/>
      <c r="T30" s="97"/>
      <c r="U30" s="97"/>
      <c r="V30" s="97"/>
      <c r="W30" s="97"/>
      <c r="X30" s="97"/>
    </row>
    <row r="31" spans="1:24">
      <c r="A31" s="1"/>
      <c r="B31" s="1"/>
      <c r="C31" s="1"/>
      <c r="D31" s="1"/>
      <c r="E31" s="97"/>
      <c r="F31" s="97"/>
      <c r="G31" s="1"/>
      <c r="H31" s="1"/>
      <c r="I31" s="97"/>
      <c r="J31" s="97"/>
      <c r="K31" s="97"/>
      <c r="L31" s="97"/>
      <c r="M31" s="97"/>
      <c r="N31" s="136"/>
      <c r="O31" s="97"/>
      <c r="P31" s="97"/>
      <c r="Q31" s="97"/>
      <c r="R31" s="136"/>
      <c r="S31" s="97"/>
      <c r="T31" s="97"/>
      <c r="U31" s="97"/>
      <c r="V31" s="97"/>
      <c r="W31" s="97"/>
      <c r="X31" s="97"/>
    </row>
    <row r="32" spans="1:24">
      <c r="A32" s="1"/>
      <c r="B32" s="1"/>
      <c r="C32" s="1"/>
      <c r="D32" s="1"/>
      <c r="E32" s="97"/>
      <c r="F32" s="97"/>
      <c r="G32" s="1"/>
      <c r="H32" s="1"/>
      <c r="I32" s="97"/>
      <c r="J32" s="97"/>
      <c r="K32" s="97"/>
      <c r="L32" s="97"/>
      <c r="M32" s="97"/>
      <c r="N32" s="136"/>
      <c r="O32" s="97"/>
      <c r="P32" s="97"/>
      <c r="Q32" s="97"/>
      <c r="R32" s="136"/>
      <c r="S32" s="97"/>
      <c r="T32" s="97"/>
      <c r="U32" s="97"/>
      <c r="V32" s="97"/>
      <c r="W32" s="97"/>
      <c r="X32" s="97"/>
    </row>
    <row r="33" spans="1:24">
      <c r="A33" s="1"/>
      <c r="B33" s="1"/>
      <c r="C33" s="1"/>
      <c r="D33" s="1"/>
      <c r="E33" s="97"/>
      <c r="F33" s="97"/>
      <c r="G33" s="1"/>
      <c r="H33" s="1"/>
      <c r="I33" s="97"/>
      <c r="J33" s="97"/>
      <c r="K33" s="97"/>
      <c r="L33" s="97"/>
      <c r="M33" s="97"/>
      <c r="N33" s="136"/>
      <c r="O33" s="97"/>
      <c r="P33" s="97"/>
      <c r="Q33" s="97"/>
      <c r="R33" s="136"/>
      <c r="S33" s="97"/>
      <c r="T33" s="97"/>
      <c r="U33" s="97"/>
      <c r="V33" s="97"/>
      <c r="W33" s="97"/>
      <c r="X33" s="97"/>
    </row>
    <row r="34" spans="1:24">
      <c r="A34" s="1"/>
      <c r="B34" s="1"/>
      <c r="C34" s="1"/>
      <c r="D34" s="1"/>
      <c r="E34" s="97"/>
      <c r="F34" s="97"/>
      <c r="G34" s="1"/>
      <c r="H34" s="1"/>
      <c r="I34" s="97"/>
      <c r="J34" s="97"/>
      <c r="K34" s="97"/>
      <c r="L34" s="97"/>
      <c r="M34" s="97"/>
      <c r="N34" s="136"/>
      <c r="O34" s="97"/>
      <c r="P34" s="97"/>
      <c r="Q34" s="97"/>
      <c r="R34" s="136"/>
      <c r="S34" s="97"/>
      <c r="T34" s="97"/>
      <c r="U34" s="97"/>
      <c r="V34" s="97"/>
      <c r="W34" s="97"/>
      <c r="X34" s="97"/>
    </row>
    <row r="35" spans="1:24">
      <c r="A35" s="1"/>
      <c r="B35" s="1"/>
      <c r="C35" s="1"/>
      <c r="D35" s="1"/>
      <c r="E35" s="97"/>
      <c r="F35" s="97"/>
      <c r="G35" s="1"/>
      <c r="H35" s="1"/>
      <c r="I35" s="97"/>
      <c r="J35" s="97"/>
      <c r="K35" s="97"/>
      <c r="L35" s="97"/>
      <c r="M35" s="97"/>
      <c r="N35" s="136"/>
      <c r="O35" s="97"/>
      <c r="P35" s="97"/>
      <c r="Q35" s="97"/>
      <c r="R35" s="136"/>
      <c r="S35" s="97"/>
      <c r="T35" s="97"/>
      <c r="U35" s="97"/>
      <c r="V35" s="97"/>
      <c r="W35" s="97"/>
      <c r="X35" s="97"/>
    </row>
    <row r="36" spans="1:24">
      <c r="A36" s="1"/>
      <c r="B36" s="1"/>
      <c r="C36" s="1"/>
      <c r="D36" s="1"/>
      <c r="E36" s="97"/>
      <c r="F36" s="97"/>
      <c r="G36" s="1"/>
      <c r="H36" s="1"/>
      <c r="I36" s="97"/>
      <c r="J36" s="97"/>
      <c r="K36" s="97"/>
      <c r="L36" s="97"/>
      <c r="M36" s="97"/>
      <c r="N36" s="136"/>
      <c r="O36" s="97"/>
      <c r="P36" s="97"/>
      <c r="Q36" s="97"/>
      <c r="R36" s="136"/>
      <c r="S36" s="97"/>
      <c r="T36" s="97"/>
      <c r="U36" s="97"/>
      <c r="V36" s="97"/>
      <c r="W36" s="97"/>
      <c r="X36" s="97"/>
    </row>
    <row r="37" spans="1:24">
      <c r="A37" s="1"/>
      <c r="B37" s="1"/>
      <c r="C37" s="1"/>
      <c r="D37" s="1"/>
      <c r="E37" s="97"/>
      <c r="F37" s="97"/>
      <c r="G37" s="1"/>
      <c r="H37" s="1"/>
      <c r="I37" s="97"/>
      <c r="J37" s="97"/>
      <c r="K37" s="97"/>
      <c r="L37" s="97"/>
      <c r="M37" s="97"/>
      <c r="N37" s="136"/>
      <c r="O37" s="97"/>
      <c r="P37" s="97"/>
      <c r="Q37" s="97"/>
      <c r="R37" s="136"/>
      <c r="S37" s="97"/>
      <c r="T37" s="97"/>
      <c r="U37" s="97"/>
      <c r="V37" s="97"/>
      <c r="W37" s="97"/>
      <c r="X37" s="97"/>
    </row>
    <row r="38" spans="1:24">
      <c r="A38" s="1"/>
      <c r="B38" s="1"/>
      <c r="C38" s="1"/>
      <c r="D38" s="1"/>
      <c r="E38" s="97"/>
      <c r="F38" s="97"/>
      <c r="G38" s="1"/>
      <c r="H38" s="1"/>
      <c r="I38" s="97"/>
      <c r="J38" s="97"/>
      <c r="K38" s="97"/>
      <c r="L38" s="97"/>
      <c r="M38" s="97"/>
      <c r="N38" s="136"/>
      <c r="O38" s="97"/>
      <c r="P38" s="97"/>
      <c r="Q38" s="97"/>
      <c r="R38" s="136"/>
      <c r="S38" s="97"/>
      <c r="T38" s="97"/>
      <c r="U38" s="97"/>
      <c r="V38" s="97"/>
      <c r="W38" s="97"/>
      <c r="X38" s="97"/>
    </row>
    <row r="39" spans="1:24">
      <c r="A39" s="1"/>
      <c r="B39" s="1"/>
      <c r="C39" s="1"/>
      <c r="D39" s="1"/>
      <c r="E39" s="97"/>
      <c r="F39" s="97"/>
      <c r="G39" s="1"/>
      <c r="H39" s="1"/>
      <c r="I39" s="97"/>
      <c r="J39" s="97"/>
      <c r="K39" s="97"/>
      <c r="L39" s="97"/>
      <c r="M39" s="97"/>
      <c r="N39" s="136"/>
      <c r="O39" s="97"/>
      <c r="P39" s="97"/>
      <c r="Q39" s="97"/>
      <c r="R39" s="136"/>
      <c r="S39" s="97"/>
      <c r="T39" s="97"/>
      <c r="U39" s="97"/>
      <c r="V39" s="97"/>
      <c r="W39" s="97"/>
      <c r="X39" s="97"/>
    </row>
    <row r="40" spans="1:24">
      <c r="A40" s="1"/>
      <c r="B40" s="1"/>
      <c r="C40" s="1"/>
      <c r="D40" s="1"/>
      <c r="E40" s="97"/>
      <c r="F40" s="97"/>
      <c r="G40" s="1"/>
      <c r="H40" s="1"/>
      <c r="I40" s="97"/>
      <c r="J40" s="97"/>
      <c r="K40" s="97"/>
      <c r="L40" s="97"/>
      <c r="M40" s="97"/>
      <c r="N40" s="136"/>
      <c r="O40" s="97"/>
      <c r="P40" s="97"/>
      <c r="Q40" s="97"/>
      <c r="R40" s="136"/>
      <c r="S40" s="97"/>
      <c r="T40" s="97"/>
      <c r="U40" s="97"/>
      <c r="V40" s="97"/>
      <c r="W40" s="97"/>
      <c r="X40" s="97"/>
    </row>
    <row r="41" spans="1:24">
      <c r="A41" s="1"/>
      <c r="B41" s="1"/>
      <c r="C41" s="1"/>
      <c r="D41" s="1"/>
      <c r="E41" s="97"/>
      <c r="F41" s="97"/>
      <c r="G41" s="1"/>
      <c r="H41" s="1"/>
      <c r="I41" s="97"/>
      <c r="J41" s="97"/>
      <c r="K41" s="97"/>
      <c r="L41" s="97"/>
      <c r="M41" s="97"/>
      <c r="N41" s="136"/>
      <c r="O41" s="97"/>
      <c r="P41" s="97"/>
      <c r="Q41" s="97"/>
      <c r="R41" s="136"/>
      <c r="S41" s="97"/>
      <c r="T41" s="97"/>
      <c r="U41" s="97"/>
      <c r="V41" s="97"/>
      <c r="W41" s="97"/>
      <c r="X41" s="97"/>
    </row>
    <row r="42" spans="1:24">
      <c r="A42" s="1"/>
      <c r="B42" s="1"/>
      <c r="C42" s="1"/>
      <c r="D42" s="1"/>
      <c r="E42" s="97"/>
      <c r="F42" s="97"/>
      <c r="G42" s="1"/>
      <c r="H42" s="1"/>
      <c r="I42" s="97"/>
      <c r="J42" s="97"/>
      <c r="K42" s="97"/>
      <c r="L42" s="97"/>
      <c r="M42" s="97"/>
      <c r="N42" s="136"/>
      <c r="O42" s="97"/>
      <c r="P42" s="97"/>
      <c r="Q42" s="97"/>
      <c r="R42" s="136"/>
      <c r="S42" s="97"/>
      <c r="T42" s="97"/>
      <c r="U42" s="97"/>
      <c r="V42" s="97"/>
      <c r="W42" s="97"/>
      <c r="X42" s="97"/>
    </row>
    <row r="43" spans="1:24">
      <c r="A43" s="1"/>
      <c r="B43" s="1"/>
      <c r="C43" s="1"/>
      <c r="D43" s="1"/>
      <c r="E43" s="97"/>
      <c r="F43" s="97"/>
      <c r="G43" s="1"/>
      <c r="H43" s="1"/>
      <c r="I43" s="97"/>
      <c r="J43" s="97"/>
      <c r="K43" s="97"/>
      <c r="L43" s="97"/>
      <c r="M43" s="97"/>
      <c r="N43" s="136"/>
      <c r="O43" s="97"/>
      <c r="P43" s="97"/>
      <c r="Q43" s="97"/>
      <c r="R43" s="136"/>
      <c r="S43" s="97"/>
      <c r="T43" s="97"/>
      <c r="U43" s="97"/>
      <c r="V43" s="97"/>
      <c r="W43" s="97"/>
      <c r="X43" s="97"/>
    </row>
    <row r="44" spans="1:24">
      <c r="A44" s="1"/>
      <c r="B44" s="1"/>
      <c r="C44" s="1"/>
      <c r="D44" s="1"/>
      <c r="E44" s="97"/>
      <c r="F44" s="97"/>
      <c r="G44" s="1"/>
      <c r="H44" s="1"/>
      <c r="I44" s="97"/>
      <c r="J44" s="97"/>
      <c r="K44" s="97"/>
      <c r="L44" s="97"/>
      <c r="M44" s="97"/>
      <c r="N44" s="136"/>
      <c r="O44" s="97"/>
      <c r="P44" s="97"/>
      <c r="Q44" s="97"/>
      <c r="R44" s="136"/>
      <c r="S44" s="97"/>
      <c r="T44" s="97"/>
      <c r="U44" s="97"/>
      <c r="V44" s="97"/>
      <c r="W44" s="97"/>
      <c r="X44" s="97"/>
    </row>
    <row r="45" spans="1:24">
      <c r="A45" s="1"/>
      <c r="B45" s="1"/>
      <c r="C45" s="1"/>
      <c r="D45" s="1"/>
      <c r="E45" s="97"/>
      <c r="F45" s="97"/>
      <c r="G45" s="1"/>
      <c r="H45" s="1"/>
      <c r="I45" s="97"/>
      <c r="J45" s="97"/>
      <c r="K45" s="97"/>
      <c r="L45" s="97"/>
      <c r="M45" s="97"/>
      <c r="N45" s="136"/>
      <c r="O45" s="97"/>
      <c r="P45" s="97"/>
      <c r="Q45" s="97"/>
      <c r="R45" s="136"/>
      <c r="S45" s="97"/>
      <c r="T45" s="97"/>
      <c r="U45" s="97"/>
      <c r="V45" s="97"/>
      <c r="W45" s="97"/>
      <c r="X45" s="97"/>
    </row>
    <row r="46" spans="1:24">
      <c r="A46" s="1"/>
      <c r="B46" s="1"/>
      <c r="C46" s="1"/>
      <c r="D46" s="1"/>
      <c r="E46" s="97"/>
      <c r="F46" s="97"/>
      <c r="G46" s="1"/>
      <c r="H46" s="1"/>
      <c r="I46" s="97"/>
      <c r="J46" s="97"/>
      <c r="K46" s="97"/>
      <c r="L46" s="97"/>
      <c r="M46" s="97"/>
      <c r="N46" s="136"/>
      <c r="O46" s="97"/>
      <c r="P46" s="97"/>
      <c r="Q46" s="97"/>
      <c r="R46" s="136"/>
      <c r="S46" s="97"/>
      <c r="T46" s="97"/>
      <c r="U46" s="97"/>
      <c r="V46" s="97"/>
      <c r="W46" s="97"/>
      <c r="X46" s="97"/>
    </row>
    <row r="47" spans="1:24">
      <c r="A47" s="1"/>
      <c r="B47" s="1"/>
      <c r="C47" s="1"/>
      <c r="D47" s="1"/>
      <c r="E47" s="97"/>
      <c r="F47" s="97"/>
      <c r="G47" s="1"/>
      <c r="H47" s="1"/>
      <c r="I47" s="97"/>
      <c r="J47" s="97"/>
      <c r="K47" s="97"/>
      <c r="L47" s="97"/>
      <c r="M47" s="97"/>
      <c r="N47" s="136"/>
      <c r="O47" s="97"/>
      <c r="P47" s="97"/>
      <c r="Q47" s="97"/>
      <c r="R47" s="136"/>
      <c r="S47" s="97"/>
      <c r="T47" s="97"/>
      <c r="U47" s="97"/>
      <c r="V47" s="97"/>
      <c r="W47" s="97"/>
      <c r="X47" s="97"/>
    </row>
    <row r="48" spans="1:24">
      <c r="A48" s="1"/>
      <c r="B48" s="1"/>
      <c r="C48" s="1"/>
      <c r="D48" s="1"/>
      <c r="E48" s="97"/>
      <c r="F48" s="97"/>
      <c r="G48" s="1"/>
      <c r="H48" s="1"/>
      <c r="I48" s="97"/>
      <c r="J48" s="97"/>
      <c r="K48" s="97"/>
      <c r="L48" s="97"/>
      <c r="M48" s="97"/>
      <c r="N48" s="136"/>
      <c r="O48" s="97"/>
      <c r="P48" s="97"/>
      <c r="Q48" s="97"/>
      <c r="R48" s="136"/>
      <c r="S48" s="97"/>
      <c r="T48" s="97"/>
      <c r="U48" s="97"/>
      <c r="V48" s="97"/>
      <c r="W48" s="97"/>
      <c r="X48" s="97"/>
    </row>
    <row r="49" spans="1:24">
      <c r="A49" s="1"/>
      <c r="B49" s="1"/>
      <c r="C49" s="1"/>
      <c r="D49" s="1"/>
      <c r="E49" s="97"/>
      <c r="F49" s="97"/>
      <c r="G49" s="1"/>
      <c r="H49" s="1"/>
      <c r="I49" s="97"/>
      <c r="J49" s="97"/>
      <c r="K49" s="97"/>
      <c r="L49" s="97"/>
      <c r="M49" s="97"/>
      <c r="N49" s="136"/>
      <c r="O49" s="97"/>
      <c r="P49" s="97"/>
      <c r="Q49" s="97"/>
      <c r="R49" s="136"/>
      <c r="S49" s="97"/>
      <c r="T49" s="97"/>
      <c r="U49" s="97"/>
      <c r="V49" s="97"/>
      <c r="W49" s="97"/>
      <c r="X49" s="97"/>
    </row>
    <row r="50" spans="1:24">
      <c r="A50" s="1"/>
      <c r="B50" s="1"/>
      <c r="C50" s="1"/>
      <c r="D50" s="1"/>
      <c r="E50" s="97"/>
      <c r="F50" s="97"/>
      <c r="G50" s="1"/>
      <c r="H50" s="1"/>
      <c r="I50" s="97"/>
      <c r="J50" s="97"/>
      <c r="K50" s="97"/>
      <c r="L50" s="97"/>
      <c r="M50" s="97"/>
      <c r="N50" s="136"/>
      <c r="O50" s="97"/>
      <c r="P50" s="97"/>
      <c r="Q50" s="97"/>
      <c r="R50" s="136"/>
      <c r="S50" s="97"/>
      <c r="T50" s="97"/>
      <c r="U50" s="97"/>
      <c r="V50" s="97"/>
      <c r="W50" s="97"/>
      <c r="X50" s="97"/>
    </row>
    <row r="51" spans="1:24">
      <c r="A51" s="1"/>
      <c r="B51" s="1"/>
      <c r="C51" s="1"/>
      <c r="D51" s="1"/>
      <c r="E51" s="97"/>
      <c r="F51" s="97"/>
      <c r="G51" s="1"/>
      <c r="H51" s="1"/>
      <c r="I51" s="97"/>
      <c r="J51" s="97"/>
      <c r="K51" s="97"/>
      <c r="L51" s="97"/>
      <c r="M51" s="97"/>
      <c r="N51" s="136"/>
      <c r="O51" s="97"/>
      <c r="P51" s="97"/>
      <c r="Q51" s="97"/>
      <c r="R51" s="136"/>
      <c r="S51" s="97"/>
      <c r="T51" s="97"/>
      <c r="U51" s="97"/>
      <c r="V51" s="97"/>
      <c r="W51" s="97"/>
      <c r="X51" s="97"/>
    </row>
    <row r="52" spans="1:24">
      <c r="A52" s="1"/>
      <c r="B52" s="1"/>
      <c r="C52" s="1"/>
      <c r="D52" s="1"/>
      <c r="E52" s="97"/>
      <c r="F52" s="97"/>
      <c r="G52" s="1"/>
      <c r="H52" s="1"/>
      <c r="I52" s="97"/>
      <c r="J52" s="97"/>
      <c r="K52" s="97"/>
      <c r="L52" s="97"/>
      <c r="M52" s="97"/>
      <c r="N52" s="136"/>
      <c r="O52" s="97"/>
      <c r="P52" s="97"/>
      <c r="Q52" s="97"/>
      <c r="R52" s="136"/>
      <c r="S52" s="97"/>
      <c r="T52" s="97"/>
      <c r="U52" s="97"/>
      <c r="V52" s="97"/>
      <c r="W52" s="97"/>
      <c r="X52" s="97"/>
    </row>
    <row r="53" spans="1:24">
      <c r="A53" s="1"/>
      <c r="B53" s="1"/>
      <c r="C53" s="1"/>
      <c r="D53" s="1"/>
      <c r="E53" s="97"/>
      <c r="F53" s="97"/>
      <c r="G53" s="1"/>
      <c r="H53" s="1"/>
      <c r="I53" s="97"/>
      <c r="J53" s="97"/>
      <c r="K53" s="97"/>
      <c r="L53" s="97"/>
      <c r="M53" s="97"/>
      <c r="N53" s="136"/>
      <c r="O53" s="97"/>
      <c r="P53" s="97"/>
      <c r="Q53" s="97"/>
      <c r="R53" s="136"/>
      <c r="S53" s="97"/>
      <c r="T53" s="97"/>
      <c r="U53" s="97"/>
      <c r="V53" s="97"/>
      <c r="W53" s="97"/>
      <c r="X53" s="97"/>
    </row>
    <row r="54" spans="1:24">
      <c r="A54" s="1"/>
      <c r="B54" s="1"/>
      <c r="C54" s="1"/>
      <c r="D54" s="1"/>
      <c r="E54" s="97"/>
      <c r="F54" s="97"/>
      <c r="G54" s="1"/>
      <c r="H54" s="1"/>
      <c r="I54" s="97"/>
      <c r="J54" s="97"/>
      <c r="K54" s="97"/>
      <c r="L54" s="97"/>
      <c r="M54" s="97"/>
      <c r="N54" s="136"/>
      <c r="O54" s="97"/>
      <c r="P54" s="97"/>
      <c r="Q54" s="97"/>
      <c r="R54" s="136"/>
      <c r="S54" s="97"/>
      <c r="T54" s="97"/>
      <c r="U54" s="97"/>
      <c r="V54" s="97"/>
      <c r="W54" s="97"/>
      <c r="X54" s="97"/>
    </row>
    <row r="55" spans="1:24">
      <c r="A55" s="1"/>
      <c r="B55" s="1"/>
      <c r="C55" s="1"/>
      <c r="D55" s="1"/>
      <c r="E55" s="97"/>
      <c r="F55" s="97"/>
      <c r="G55" s="1"/>
      <c r="H55" s="1"/>
      <c r="I55" s="97"/>
      <c r="J55" s="97"/>
      <c r="K55" s="97"/>
      <c r="L55" s="97"/>
      <c r="M55" s="97"/>
      <c r="N55" s="136"/>
      <c r="O55" s="97"/>
      <c r="P55" s="97"/>
      <c r="Q55" s="97"/>
      <c r="R55" s="136"/>
      <c r="S55" s="97"/>
      <c r="T55" s="97"/>
      <c r="U55" s="97"/>
      <c r="V55" s="97"/>
      <c r="W55" s="97"/>
      <c r="X55" s="97"/>
    </row>
    <row r="56" spans="1:24">
      <c r="A56" s="1"/>
      <c r="B56" s="1"/>
      <c r="C56" s="1"/>
      <c r="D56" s="1"/>
      <c r="E56" s="97"/>
      <c r="F56" s="97"/>
      <c r="G56" s="1"/>
      <c r="H56" s="1"/>
      <c r="I56" s="97"/>
      <c r="J56" s="97"/>
      <c r="K56" s="97"/>
      <c r="L56" s="97"/>
      <c r="M56" s="97"/>
      <c r="N56" s="136"/>
      <c r="O56" s="97"/>
      <c r="P56" s="97"/>
      <c r="Q56" s="97"/>
      <c r="R56" s="136"/>
      <c r="S56" s="97"/>
      <c r="T56" s="97"/>
      <c r="U56" s="97"/>
      <c r="V56" s="97"/>
      <c r="W56" s="97"/>
      <c r="X56" s="97"/>
    </row>
    <row r="57" spans="1:24">
      <c r="A57" s="1"/>
      <c r="B57" s="1"/>
      <c r="C57" s="1"/>
      <c r="D57" s="1"/>
      <c r="E57" s="97"/>
      <c r="F57" s="97"/>
      <c r="G57" s="1"/>
      <c r="H57" s="1"/>
      <c r="I57" s="97"/>
      <c r="J57" s="97"/>
      <c r="K57" s="97"/>
      <c r="L57" s="97"/>
      <c r="M57" s="97"/>
      <c r="N57" s="136"/>
      <c r="O57" s="97"/>
      <c r="P57" s="97"/>
      <c r="Q57" s="97"/>
      <c r="R57" s="136"/>
      <c r="S57" s="97"/>
      <c r="T57" s="97"/>
      <c r="U57" s="97"/>
      <c r="V57" s="97"/>
      <c r="W57" s="97"/>
      <c r="X57" s="97"/>
    </row>
    <row r="58" spans="1:24">
      <c r="A58" s="1"/>
      <c r="B58" s="1"/>
      <c r="C58" s="1"/>
      <c r="D58" s="1"/>
      <c r="E58" s="97"/>
      <c r="F58" s="97"/>
      <c r="G58" s="1"/>
      <c r="H58" s="1"/>
      <c r="I58" s="97"/>
      <c r="J58" s="97"/>
      <c r="K58" s="97"/>
      <c r="L58" s="97"/>
      <c r="M58" s="97"/>
      <c r="N58" s="136"/>
      <c r="O58" s="97"/>
      <c r="P58" s="97"/>
      <c r="Q58" s="97"/>
      <c r="R58" s="136"/>
      <c r="S58" s="97"/>
      <c r="T58" s="97"/>
      <c r="U58" s="97"/>
      <c r="V58" s="97"/>
      <c r="W58" s="97"/>
      <c r="X58" s="97"/>
    </row>
    <row r="59" spans="1:24">
      <c r="A59" s="1"/>
      <c r="B59" s="1"/>
      <c r="C59" s="1"/>
      <c r="D59" s="1"/>
      <c r="E59" s="97"/>
      <c r="F59" s="97"/>
      <c r="G59" s="1"/>
      <c r="H59" s="1"/>
      <c r="I59" s="97"/>
      <c r="J59" s="97"/>
      <c r="K59" s="97"/>
      <c r="L59" s="97"/>
      <c r="M59" s="97"/>
      <c r="N59" s="136"/>
      <c r="O59" s="97"/>
      <c r="P59" s="97"/>
      <c r="Q59" s="97"/>
      <c r="R59" s="136"/>
      <c r="S59" s="97"/>
      <c r="T59" s="97"/>
      <c r="U59" s="97"/>
      <c r="V59" s="97"/>
      <c r="W59" s="97"/>
      <c r="X59" s="97"/>
    </row>
    <row r="60" spans="1:24">
      <c r="A60" s="1"/>
      <c r="B60" s="1"/>
      <c r="C60" s="1"/>
      <c r="D60" s="1"/>
      <c r="E60" s="97"/>
      <c r="F60" s="97"/>
      <c r="G60" s="1"/>
      <c r="H60" s="1"/>
      <c r="I60" s="97"/>
      <c r="J60" s="97"/>
      <c r="K60" s="97"/>
      <c r="L60" s="97"/>
      <c r="M60" s="97"/>
      <c r="N60" s="136"/>
      <c r="O60" s="97"/>
      <c r="P60" s="97"/>
      <c r="Q60" s="97"/>
      <c r="R60" s="136"/>
      <c r="S60" s="97"/>
      <c r="T60" s="97"/>
      <c r="U60" s="97"/>
      <c r="V60" s="97"/>
      <c r="W60" s="97"/>
      <c r="X60" s="97"/>
    </row>
    <row r="61" spans="1:24">
      <c r="A61" s="1"/>
      <c r="B61" s="1"/>
      <c r="C61" s="1"/>
      <c r="D61" s="1"/>
      <c r="E61" s="97"/>
      <c r="F61" s="97"/>
      <c r="G61" s="1"/>
      <c r="H61" s="1"/>
      <c r="I61" s="97"/>
      <c r="J61" s="97"/>
      <c r="K61" s="97"/>
      <c r="L61" s="97"/>
      <c r="M61" s="97"/>
      <c r="N61" s="136"/>
      <c r="O61" s="97"/>
      <c r="P61" s="97"/>
      <c r="Q61" s="97"/>
      <c r="R61" s="136"/>
      <c r="S61" s="97"/>
      <c r="T61" s="97"/>
      <c r="U61" s="97"/>
      <c r="V61" s="97"/>
      <c r="W61" s="97"/>
      <c r="X61" s="97"/>
    </row>
    <row r="62" spans="1:24">
      <c r="A62" s="1"/>
      <c r="B62" s="1"/>
      <c r="C62" s="1"/>
      <c r="D62" s="1"/>
      <c r="E62" s="97"/>
      <c r="F62" s="97"/>
      <c r="G62" s="1"/>
      <c r="H62" s="1"/>
      <c r="I62" s="97"/>
      <c r="J62" s="97"/>
      <c r="K62" s="97"/>
      <c r="L62" s="97"/>
      <c r="M62" s="97"/>
      <c r="N62" s="136"/>
      <c r="O62" s="97"/>
      <c r="P62" s="97"/>
      <c r="Q62" s="97"/>
      <c r="R62" s="136"/>
      <c r="S62" s="97"/>
      <c r="T62" s="97"/>
      <c r="U62" s="97"/>
      <c r="V62" s="97"/>
      <c r="W62" s="97"/>
      <c r="X62" s="97"/>
    </row>
    <row r="63" spans="1:24">
      <c r="A63" s="1"/>
      <c r="B63" s="1"/>
      <c r="C63" s="1"/>
      <c r="D63" s="1"/>
      <c r="E63" s="97"/>
      <c r="F63" s="97"/>
      <c r="G63" s="1"/>
      <c r="H63" s="1"/>
      <c r="I63" s="97"/>
      <c r="J63" s="97"/>
      <c r="K63" s="97"/>
      <c r="L63" s="97"/>
      <c r="M63" s="97"/>
      <c r="N63" s="136"/>
      <c r="O63" s="97"/>
      <c r="P63" s="97"/>
      <c r="Q63" s="97"/>
      <c r="R63" s="136"/>
      <c r="S63" s="97"/>
      <c r="T63" s="97"/>
      <c r="U63" s="97"/>
      <c r="V63" s="97"/>
      <c r="W63" s="97"/>
      <c r="X63" s="97"/>
    </row>
    <row r="64" spans="1:24">
      <c r="A64" s="1"/>
      <c r="B64" s="1"/>
      <c r="C64" s="1"/>
      <c r="D64" s="1"/>
      <c r="E64" s="97"/>
      <c r="F64" s="97"/>
      <c r="G64" s="1"/>
      <c r="H64" s="1"/>
      <c r="I64" s="97"/>
      <c r="J64" s="97"/>
      <c r="K64" s="97"/>
      <c r="L64" s="97"/>
      <c r="M64" s="97"/>
      <c r="N64" s="136"/>
      <c r="O64" s="97"/>
      <c r="P64" s="97"/>
      <c r="Q64" s="97"/>
      <c r="R64" s="136"/>
      <c r="S64" s="97"/>
      <c r="T64" s="97"/>
      <c r="U64" s="97"/>
      <c r="V64" s="97"/>
      <c r="W64" s="97"/>
      <c r="X64" s="97"/>
    </row>
    <row r="65" spans="1:24">
      <c r="A65" s="1"/>
      <c r="B65" s="1"/>
      <c r="C65" s="1"/>
      <c r="D65" s="1"/>
      <c r="E65" s="97"/>
      <c r="F65" s="97"/>
      <c r="G65" s="1"/>
      <c r="H65" s="1"/>
      <c r="I65" s="97"/>
      <c r="J65" s="97"/>
      <c r="K65" s="97"/>
      <c r="L65" s="97"/>
      <c r="M65" s="97"/>
      <c r="N65" s="136"/>
      <c r="O65" s="97"/>
      <c r="P65" s="97"/>
      <c r="Q65" s="97"/>
      <c r="R65" s="136"/>
      <c r="S65" s="97"/>
      <c r="T65" s="97"/>
      <c r="U65" s="97"/>
      <c r="V65" s="97"/>
      <c r="W65" s="97"/>
      <c r="X65" s="97"/>
    </row>
    <row r="66" spans="1:24">
      <c r="A66" s="1"/>
      <c r="B66" s="1"/>
      <c r="C66" s="1"/>
      <c r="D66" s="1"/>
      <c r="E66" s="97"/>
      <c r="F66" s="97"/>
      <c r="G66" s="1"/>
      <c r="H66" s="1"/>
      <c r="I66" s="97"/>
      <c r="J66" s="97"/>
      <c r="K66" s="97"/>
      <c r="L66" s="97"/>
      <c r="M66" s="97"/>
      <c r="N66" s="136"/>
      <c r="O66" s="97"/>
      <c r="P66" s="97"/>
      <c r="Q66" s="97"/>
      <c r="R66" s="136"/>
      <c r="S66" s="97"/>
      <c r="T66" s="97"/>
      <c r="U66" s="97"/>
      <c r="V66" s="97"/>
      <c r="W66" s="97"/>
      <c r="X66" s="97"/>
    </row>
    <row r="67" spans="1:24">
      <c r="A67" s="1"/>
      <c r="B67" s="1"/>
      <c r="C67" s="1"/>
      <c r="D67" s="1"/>
      <c r="E67" s="97"/>
      <c r="F67" s="97"/>
      <c r="G67" s="1"/>
      <c r="H67" s="1"/>
      <c r="I67" s="97"/>
      <c r="J67" s="97"/>
      <c r="K67" s="97"/>
      <c r="L67" s="97"/>
      <c r="M67" s="97"/>
      <c r="N67" s="136"/>
      <c r="O67" s="97"/>
      <c r="P67" s="97"/>
      <c r="Q67" s="97"/>
      <c r="R67" s="136"/>
      <c r="S67" s="97"/>
      <c r="T67" s="97"/>
      <c r="U67" s="97"/>
      <c r="V67" s="97"/>
      <c r="W67" s="97"/>
      <c r="X67" s="97"/>
    </row>
    <row r="68" spans="1:24">
      <c r="A68" s="1"/>
      <c r="B68" s="1"/>
      <c r="C68" s="1"/>
      <c r="D68" s="1"/>
      <c r="E68" s="97"/>
      <c r="F68" s="97"/>
      <c r="G68" s="1"/>
      <c r="H68" s="1"/>
      <c r="I68" s="97"/>
      <c r="J68" s="97"/>
      <c r="K68" s="97"/>
      <c r="L68" s="97"/>
      <c r="M68" s="97"/>
      <c r="N68" s="136"/>
      <c r="O68" s="97"/>
      <c r="P68" s="97"/>
      <c r="Q68" s="97"/>
      <c r="R68" s="136"/>
      <c r="S68" s="97"/>
      <c r="T68" s="97"/>
      <c r="U68" s="97"/>
      <c r="V68" s="97"/>
      <c r="W68" s="97"/>
      <c r="X68" s="97"/>
    </row>
    <row r="69" spans="1:24">
      <c r="A69" s="1"/>
      <c r="B69" s="1"/>
      <c r="C69" s="1"/>
      <c r="D69" s="1"/>
      <c r="E69" s="97"/>
      <c r="F69" s="97"/>
      <c r="G69" s="1"/>
      <c r="H69" s="1"/>
      <c r="I69" s="97"/>
      <c r="J69" s="97"/>
      <c r="K69" s="97"/>
      <c r="L69" s="97"/>
      <c r="M69" s="97"/>
      <c r="N69" s="136"/>
      <c r="O69" s="97"/>
      <c r="P69" s="97"/>
      <c r="Q69" s="97"/>
      <c r="R69" s="136"/>
      <c r="S69" s="97"/>
      <c r="T69" s="97"/>
      <c r="U69" s="97"/>
      <c r="V69" s="97"/>
      <c r="W69" s="97"/>
      <c r="X69" s="97"/>
    </row>
    <row r="70" spans="1:24">
      <c r="A70" s="1"/>
      <c r="B70" s="1"/>
      <c r="C70" s="1"/>
      <c r="D70" s="1"/>
      <c r="E70" s="97"/>
      <c r="F70" s="97"/>
      <c r="G70" s="1"/>
      <c r="H70" s="1"/>
      <c r="I70" s="97"/>
      <c r="J70" s="97"/>
      <c r="K70" s="97"/>
      <c r="L70" s="97"/>
      <c r="M70" s="97"/>
      <c r="N70" s="136"/>
      <c r="O70" s="97"/>
      <c r="P70" s="97"/>
      <c r="Q70" s="97"/>
      <c r="R70" s="136"/>
      <c r="S70" s="97"/>
      <c r="T70" s="97"/>
      <c r="U70" s="97"/>
      <c r="V70" s="97"/>
      <c r="W70" s="97"/>
      <c r="X70" s="97"/>
    </row>
    <row r="71" spans="1:24">
      <c r="A71" s="1"/>
      <c r="B71" s="1"/>
      <c r="C71" s="1"/>
      <c r="D71" s="1"/>
      <c r="E71" s="97"/>
      <c r="F71" s="97"/>
      <c r="G71" s="1"/>
      <c r="H71" s="1"/>
      <c r="I71" s="97"/>
      <c r="J71" s="97"/>
      <c r="K71" s="97"/>
      <c r="L71" s="97"/>
      <c r="M71" s="97"/>
      <c r="N71" s="136"/>
      <c r="O71" s="97"/>
      <c r="P71" s="97"/>
      <c r="Q71" s="97"/>
      <c r="R71" s="136"/>
      <c r="S71" s="97"/>
      <c r="T71" s="97"/>
      <c r="U71" s="97"/>
      <c r="V71" s="97"/>
      <c r="W71" s="97"/>
      <c r="X71" s="97"/>
    </row>
    <row r="72" spans="1:24">
      <c r="A72" s="1"/>
      <c r="B72" s="1"/>
      <c r="C72" s="1"/>
      <c r="D72" s="1"/>
      <c r="E72" s="97"/>
      <c r="F72" s="97"/>
      <c r="G72" s="1"/>
      <c r="H72" s="1"/>
      <c r="I72" s="97"/>
      <c r="J72" s="97"/>
      <c r="K72" s="97"/>
      <c r="L72" s="97"/>
      <c r="M72" s="97"/>
      <c r="N72" s="136"/>
      <c r="O72" s="97"/>
      <c r="P72" s="97"/>
      <c r="Q72" s="97"/>
      <c r="R72" s="136"/>
      <c r="S72" s="97"/>
      <c r="T72" s="97"/>
      <c r="U72" s="97"/>
      <c r="V72" s="97"/>
      <c r="W72" s="97"/>
      <c r="X72" s="97"/>
    </row>
    <row r="73" spans="1:24">
      <c r="A73" s="1"/>
      <c r="B73" s="1"/>
      <c r="C73" s="1"/>
      <c r="D73" s="1"/>
      <c r="E73" s="97"/>
      <c r="F73" s="97"/>
      <c r="G73" s="1"/>
      <c r="H73" s="1"/>
      <c r="I73" s="97"/>
      <c r="J73" s="97"/>
      <c r="K73" s="97"/>
      <c r="L73" s="97"/>
      <c r="M73" s="97"/>
      <c r="N73" s="136"/>
      <c r="O73" s="97"/>
      <c r="P73" s="97"/>
      <c r="Q73" s="97"/>
      <c r="R73" s="136"/>
      <c r="S73" s="97"/>
      <c r="T73" s="97"/>
      <c r="U73" s="97"/>
      <c r="V73" s="97"/>
      <c r="W73" s="97"/>
      <c r="X73" s="97"/>
    </row>
    <row r="74" spans="1:24">
      <c r="A74" s="1"/>
      <c r="B74" s="1"/>
      <c r="C74" s="1"/>
      <c r="D74" s="1"/>
      <c r="E74" s="97"/>
      <c r="F74" s="97"/>
      <c r="G74" s="1"/>
      <c r="H74" s="1"/>
      <c r="I74" s="97"/>
      <c r="J74" s="97"/>
      <c r="K74" s="97"/>
      <c r="L74" s="97"/>
      <c r="M74" s="97"/>
      <c r="N74" s="136"/>
      <c r="O74" s="97"/>
      <c r="P74" s="97"/>
      <c r="Q74" s="97"/>
      <c r="R74" s="136"/>
      <c r="S74" s="97"/>
      <c r="T74" s="97"/>
      <c r="U74" s="97"/>
      <c r="V74" s="97"/>
      <c r="W74" s="97"/>
      <c r="X74" s="97"/>
    </row>
    <row r="75" spans="1:24">
      <c r="A75" s="1"/>
      <c r="B75" s="1"/>
      <c r="C75" s="1"/>
      <c r="D75" s="1"/>
      <c r="E75" s="97"/>
      <c r="F75" s="97"/>
      <c r="G75" s="1"/>
      <c r="H75" s="1"/>
      <c r="I75" s="97"/>
      <c r="J75" s="97"/>
      <c r="K75" s="97"/>
      <c r="L75" s="97"/>
      <c r="M75" s="97"/>
      <c r="N75" s="136"/>
      <c r="O75" s="97"/>
      <c r="P75" s="97"/>
      <c r="Q75" s="97"/>
      <c r="R75" s="136"/>
      <c r="S75" s="97"/>
      <c r="T75" s="97"/>
      <c r="U75" s="97"/>
      <c r="V75" s="97"/>
      <c r="W75" s="97"/>
      <c r="X75" s="97"/>
    </row>
    <row r="76" spans="1:24">
      <c r="A76" s="1"/>
      <c r="B76" s="1"/>
      <c r="C76" s="1"/>
      <c r="D76" s="1"/>
      <c r="E76" s="97"/>
      <c r="F76" s="97"/>
      <c r="G76" s="1"/>
      <c r="H76" s="1"/>
      <c r="I76" s="97"/>
      <c r="J76" s="97"/>
      <c r="K76" s="97"/>
      <c r="L76" s="97"/>
      <c r="M76" s="97"/>
      <c r="N76" s="136"/>
      <c r="O76" s="97"/>
      <c r="P76" s="97"/>
      <c r="Q76" s="97"/>
      <c r="R76" s="136"/>
      <c r="S76" s="97"/>
      <c r="T76" s="97"/>
      <c r="U76" s="97"/>
      <c r="V76" s="97"/>
      <c r="W76" s="97"/>
      <c r="X76" s="97"/>
    </row>
    <row r="77" spans="1:24">
      <c r="A77" s="1"/>
      <c r="B77" s="1"/>
      <c r="C77" s="1"/>
      <c r="D77" s="1"/>
      <c r="E77" s="97"/>
      <c r="F77" s="97"/>
      <c r="G77" s="1"/>
      <c r="H77" s="1"/>
      <c r="I77" s="97"/>
      <c r="J77" s="97"/>
      <c r="K77" s="97"/>
      <c r="L77" s="97"/>
      <c r="M77" s="97"/>
      <c r="N77" s="136"/>
      <c r="O77" s="97"/>
      <c r="P77" s="97"/>
      <c r="Q77" s="97"/>
      <c r="R77" s="136"/>
      <c r="S77" s="97"/>
      <c r="T77" s="97"/>
      <c r="U77" s="97"/>
      <c r="V77" s="97"/>
      <c r="W77" s="97"/>
      <c r="X77" s="97"/>
    </row>
    <row r="78" spans="1:24">
      <c r="A78" s="1"/>
      <c r="B78" s="1"/>
      <c r="C78" s="1"/>
      <c r="D78" s="1"/>
      <c r="E78" s="97"/>
      <c r="F78" s="97"/>
      <c r="G78" s="1"/>
      <c r="H78" s="1"/>
      <c r="I78" s="97"/>
      <c r="J78" s="97"/>
      <c r="K78" s="97"/>
      <c r="L78" s="97"/>
      <c r="M78" s="97"/>
      <c r="N78" s="136"/>
      <c r="O78" s="97"/>
      <c r="P78" s="97"/>
      <c r="Q78" s="97"/>
      <c r="R78" s="136"/>
      <c r="S78" s="97"/>
      <c r="T78" s="97"/>
      <c r="U78" s="97"/>
      <c r="V78" s="97"/>
      <c r="W78" s="97"/>
      <c r="X78" s="97"/>
    </row>
    <row r="79" spans="1:24">
      <c r="A79" s="1"/>
      <c r="B79" s="1"/>
      <c r="C79" s="1"/>
      <c r="D79" s="1"/>
      <c r="E79" s="97"/>
      <c r="F79" s="97"/>
      <c r="G79" s="1"/>
      <c r="H79" s="1"/>
      <c r="I79" s="97"/>
      <c r="J79" s="97"/>
      <c r="K79" s="97"/>
      <c r="L79" s="97"/>
      <c r="M79" s="97"/>
      <c r="N79" s="136"/>
      <c r="O79" s="97"/>
      <c r="P79" s="97"/>
      <c r="Q79" s="97"/>
      <c r="R79" s="136"/>
      <c r="S79" s="97"/>
      <c r="T79" s="97"/>
      <c r="U79" s="97"/>
      <c r="V79" s="97"/>
      <c r="W79" s="97"/>
      <c r="X79" s="97"/>
    </row>
    <row r="80" spans="1:24">
      <c r="A80" s="1"/>
      <c r="B80" s="1"/>
      <c r="C80" s="1"/>
      <c r="D80" s="1"/>
      <c r="E80" s="97"/>
      <c r="F80" s="97"/>
      <c r="G80" s="1"/>
      <c r="H80" s="1"/>
      <c r="I80" s="97"/>
      <c r="J80" s="97"/>
      <c r="K80" s="97"/>
      <c r="L80" s="97"/>
      <c r="M80" s="97"/>
      <c r="N80" s="136"/>
      <c r="O80" s="97"/>
      <c r="P80" s="97"/>
      <c r="Q80" s="97"/>
      <c r="R80" s="136"/>
      <c r="S80" s="97"/>
      <c r="T80" s="97"/>
      <c r="U80" s="97"/>
      <c r="V80" s="97"/>
      <c r="W80" s="97"/>
      <c r="X80" s="97"/>
    </row>
    <row r="81" spans="1:24">
      <c r="A81" s="1"/>
      <c r="B81" s="1"/>
      <c r="C81" s="1"/>
      <c r="D81" s="1"/>
      <c r="E81" s="97"/>
      <c r="F81" s="97"/>
      <c r="G81" s="1"/>
      <c r="H81" s="1"/>
      <c r="I81" s="97"/>
      <c r="J81" s="97"/>
      <c r="K81" s="97"/>
      <c r="L81" s="97"/>
      <c r="M81" s="97"/>
      <c r="N81" s="136"/>
      <c r="O81" s="97"/>
      <c r="P81" s="97"/>
      <c r="Q81" s="97"/>
      <c r="R81" s="136"/>
      <c r="S81" s="97"/>
      <c r="T81" s="97"/>
      <c r="U81" s="97"/>
      <c r="V81" s="97"/>
      <c r="W81" s="97"/>
      <c r="X81" s="97"/>
    </row>
    <row r="82" spans="1:24">
      <c r="A82" s="1"/>
      <c r="B82" s="1"/>
      <c r="C82" s="1"/>
      <c r="D82" s="1"/>
      <c r="E82" s="97"/>
      <c r="F82" s="97"/>
      <c r="G82" s="1"/>
      <c r="H82" s="1"/>
      <c r="I82" s="97"/>
      <c r="J82" s="97"/>
      <c r="K82" s="97"/>
      <c r="L82" s="97"/>
      <c r="M82" s="97"/>
      <c r="N82" s="136"/>
      <c r="O82" s="97"/>
      <c r="P82" s="97"/>
      <c r="Q82" s="97"/>
      <c r="R82" s="136"/>
      <c r="S82" s="97"/>
      <c r="T82" s="97"/>
      <c r="U82" s="97"/>
      <c r="V82" s="97"/>
      <c r="W82" s="97"/>
      <c r="X82" s="97"/>
    </row>
    <row r="83" spans="1:24">
      <c r="A83" s="1"/>
      <c r="B83" s="1"/>
      <c r="C83" s="1"/>
      <c r="D83" s="1"/>
      <c r="E83" s="97"/>
      <c r="F83" s="97"/>
      <c r="G83" s="1"/>
      <c r="H83" s="1"/>
      <c r="I83" s="97"/>
      <c r="J83" s="97"/>
      <c r="K83" s="97"/>
      <c r="L83" s="97"/>
      <c r="M83" s="97"/>
      <c r="N83" s="136"/>
      <c r="O83" s="97"/>
      <c r="P83" s="97"/>
      <c r="Q83" s="97"/>
      <c r="R83" s="136"/>
      <c r="S83" s="97"/>
      <c r="T83" s="97"/>
      <c r="U83" s="97"/>
      <c r="V83" s="97"/>
      <c r="W83" s="97"/>
      <c r="X83" s="97"/>
    </row>
    <row r="84" spans="1:24">
      <c r="A84" s="1"/>
      <c r="B84" s="1"/>
      <c r="C84" s="1"/>
      <c r="D84" s="1"/>
      <c r="E84" s="97"/>
      <c r="F84" s="97"/>
      <c r="G84" s="1"/>
      <c r="H84" s="1"/>
      <c r="I84" s="97"/>
      <c r="J84" s="97"/>
      <c r="K84" s="97"/>
      <c r="L84" s="97"/>
      <c r="M84" s="97"/>
      <c r="N84" s="136"/>
      <c r="O84" s="97"/>
      <c r="P84" s="97"/>
      <c r="Q84" s="97"/>
      <c r="R84" s="136"/>
      <c r="S84" s="97"/>
      <c r="T84" s="97"/>
      <c r="U84" s="97"/>
      <c r="V84" s="97"/>
      <c r="W84" s="97"/>
      <c r="X84" s="97"/>
    </row>
    <row r="85" spans="1:24">
      <c r="A85" s="1"/>
      <c r="B85" s="1"/>
      <c r="C85" s="1"/>
      <c r="D85" s="1"/>
      <c r="E85" s="97"/>
      <c r="F85" s="97"/>
      <c r="G85" s="1"/>
      <c r="H85" s="1"/>
      <c r="I85" s="97"/>
      <c r="J85" s="97"/>
      <c r="K85" s="97"/>
      <c r="L85" s="97"/>
      <c r="M85" s="97"/>
      <c r="N85" s="136"/>
      <c r="O85" s="97"/>
      <c r="P85" s="97"/>
      <c r="Q85" s="97"/>
      <c r="R85" s="136"/>
      <c r="S85" s="97"/>
      <c r="T85" s="97"/>
      <c r="U85" s="97"/>
      <c r="V85" s="97"/>
      <c r="W85" s="97"/>
      <c r="X85" s="97"/>
    </row>
    <row r="86" spans="1:24">
      <c r="A86" s="1"/>
      <c r="B86" s="1"/>
      <c r="C86" s="1"/>
      <c r="D86" s="1"/>
      <c r="E86" s="97"/>
      <c r="F86" s="97"/>
      <c r="G86" s="1"/>
      <c r="H86" s="1"/>
      <c r="I86" s="97"/>
      <c r="J86" s="97"/>
      <c r="K86" s="97"/>
      <c r="L86" s="97"/>
      <c r="M86" s="97"/>
      <c r="N86" s="136"/>
      <c r="O86" s="97"/>
      <c r="P86" s="97"/>
      <c r="Q86" s="97"/>
      <c r="R86" s="136"/>
      <c r="S86" s="97"/>
      <c r="T86" s="97"/>
      <c r="U86" s="97"/>
      <c r="V86" s="97"/>
      <c r="W86" s="97"/>
      <c r="X86" s="97"/>
    </row>
    <row r="87" spans="1:24">
      <c r="A87" s="1"/>
      <c r="B87" s="1"/>
      <c r="C87" s="1"/>
      <c r="D87" s="1"/>
      <c r="E87" s="97"/>
      <c r="F87" s="97"/>
      <c r="G87" s="1"/>
      <c r="H87" s="1"/>
      <c r="I87" s="97"/>
      <c r="J87" s="97"/>
      <c r="K87" s="97"/>
      <c r="L87" s="97"/>
      <c r="M87" s="97"/>
      <c r="N87" s="136"/>
      <c r="O87" s="97"/>
      <c r="P87" s="97"/>
      <c r="Q87" s="97"/>
      <c r="R87" s="136"/>
      <c r="S87" s="97"/>
      <c r="T87" s="97"/>
      <c r="U87" s="97"/>
      <c r="V87" s="97"/>
      <c r="W87" s="97"/>
      <c r="X87" s="97"/>
    </row>
    <row r="88" spans="1:24">
      <c r="A88" s="1"/>
      <c r="B88" s="1"/>
      <c r="C88" s="1"/>
      <c r="D88" s="1"/>
      <c r="E88" s="97"/>
      <c r="F88" s="97"/>
      <c r="G88" s="1"/>
      <c r="H88" s="1"/>
      <c r="I88" s="97"/>
      <c r="J88" s="97"/>
      <c r="K88" s="97"/>
      <c r="L88" s="97"/>
      <c r="M88" s="97"/>
      <c r="N88" s="136"/>
      <c r="O88" s="97"/>
      <c r="P88" s="97"/>
      <c r="Q88" s="97"/>
      <c r="R88" s="136"/>
      <c r="S88" s="97"/>
      <c r="T88" s="97"/>
      <c r="U88" s="97"/>
      <c r="V88" s="97"/>
      <c r="W88" s="97"/>
      <c r="X88" s="97"/>
    </row>
    <row r="89" spans="1:24">
      <c r="A89" s="1"/>
      <c r="B89" s="1"/>
      <c r="C89" s="1"/>
      <c r="D89" s="1"/>
      <c r="E89" s="97"/>
      <c r="F89" s="97"/>
      <c r="G89" s="1"/>
      <c r="H89" s="1"/>
      <c r="I89" s="97"/>
      <c r="J89" s="97"/>
      <c r="K89" s="97"/>
      <c r="L89" s="97"/>
      <c r="M89" s="97"/>
      <c r="N89" s="136"/>
      <c r="O89" s="97"/>
      <c r="P89" s="97"/>
      <c r="Q89" s="97"/>
      <c r="R89" s="136"/>
      <c r="S89" s="97"/>
      <c r="T89" s="97"/>
      <c r="U89" s="97"/>
      <c r="V89" s="97"/>
      <c r="W89" s="97"/>
      <c r="X89" s="97"/>
    </row>
    <row r="90" spans="1:24">
      <c r="A90" s="1"/>
      <c r="B90" s="1"/>
      <c r="C90" s="1"/>
      <c r="D90" s="1"/>
      <c r="E90" s="97"/>
      <c r="F90" s="97"/>
      <c r="G90" s="1"/>
      <c r="H90" s="1"/>
      <c r="I90" s="97"/>
      <c r="J90" s="97"/>
      <c r="K90" s="97"/>
      <c r="L90" s="97"/>
      <c r="M90" s="97"/>
      <c r="N90" s="136"/>
      <c r="O90" s="97"/>
      <c r="P90" s="97"/>
      <c r="Q90" s="97"/>
      <c r="R90" s="136"/>
      <c r="S90" s="97"/>
      <c r="T90" s="97"/>
      <c r="U90" s="97"/>
      <c r="V90" s="97"/>
      <c r="W90" s="97"/>
      <c r="X90" s="97"/>
    </row>
    <row r="91" spans="1:24">
      <c r="A91" s="1"/>
      <c r="B91" s="1"/>
      <c r="C91" s="1"/>
      <c r="D91" s="1"/>
      <c r="E91" s="97"/>
      <c r="F91" s="97"/>
      <c r="G91" s="1"/>
      <c r="H91" s="1"/>
      <c r="I91" s="97"/>
      <c r="J91" s="97"/>
      <c r="K91" s="97"/>
      <c r="L91" s="97"/>
      <c r="M91" s="97"/>
      <c r="N91" s="136"/>
      <c r="O91" s="97"/>
      <c r="P91" s="97"/>
      <c r="Q91" s="97"/>
      <c r="R91" s="136"/>
      <c r="S91" s="97"/>
      <c r="T91" s="97"/>
      <c r="U91" s="97"/>
      <c r="V91" s="97"/>
      <c r="W91" s="97"/>
      <c r="X91" s="97"/>
    </row>
    <row r="92" spans="1:24">
      <c r="A92" s="1"/>
      <c r="B92" s="1"/>
      <c r="C92" s="1"/>
      <c r="D92" s="1"/>
      <c r="E92" s="97"/>
      <c r="F92" s="97"/>
      <c r="G92" s="1"/>
      <c r="H92" s="1"/>
      <c r="I92" s="97"/>
      <c r="J92" s="97"/>
      <c r="K92" s="97"/>
      <c r="L92" s="97"/>
      <c r="M92" s="97"/>
      <c r="N92" s="136"/>
      <c r="O92" s="97"/>
      <c r="P92" s="97"/>
      <c r="Q92" s="97"/>
      <c r="R92" s="136"/>
      <c r="S92" s="97"/>
      <c r="T92" s="97"/>
      <c r="U92" s="97"/>
      <c r="V92" s="97"/>
      <c r="W92" s="97"/>
      <c r="X92" s="97"/>
    </row>
    <row r="93" spans="1:24">
      <c r="A93" s="1"/>
      <c r="B93" s="1"/>
      <c r="C93" s="1"/>
      <c r="D93" s="1"/>
      <c r="E93" s="97"/>
      <c r="F93" s="97"/>
      <c r="G93" s="1"/>
      <c r="H93" s="1"/>
      <c r="I93" s="97"/>
      <c r="J93" s="97"/>
      <c r="K93" s="97"/>
      <c r="L93" s="97"/>
      <c r="M93" s="97"/>
      <c r="N93" s="136"/>
      <c r="O93" s="97"/>
      <c r="P93" s="97"/>
      <c r="Q93" s="97"/>
      <c r="R93" s="136"/>
      <c r="S93" s="97"/>
      <c r="T93" s="97"/>
      <c r="U93" s="97"/>
      <c r="V93" s="97"/>
      <c r="W93" s="97"/>
      <c r="X93" s="97"/>
    </row>
    <row r="94" spans="1:24">
      <c r="A94" s="1"/>
      <c r="B94" s="1"/>
      <c r="C94" s="1"/>
      <c r="D94" s="1"/>
      <c r="E94" s="97"/>
      <c r="F94" s="97"/>
      <c r="G94" s="1"/>
      <c r="H94" s="1"/>
      <c r="I94" s="97"/>
      <c r="J94" s="97"/>
      <c r="K94" s="97"/>
      <c r="L94" s="97"/>
      <c r="M94" s="97"/>
      <c r="N94" s="136"/>
      <c r="O94" s="97"/>
      <c r="P94" s="97"/>
      <c r="Q94" s="97"/>
      <c r="R94" s="136"/>
      <c r="S94" s="97"/>
      <c r="T94" s="97"/>
      <c r="U94" s="97"/>
      <c r="V94" s="97"/>
      <c r="W94" s="97"/>
      <c r="X94" s="97"/>
    </row>
    <row r="95" spans="1:24">
      <c r="A95" s="1"/>
      <c r="B95" s="1"/>
      <c r="C95" s="1"/>
      <c r="D95" s="1"/>
      <c r="E95" s="97"/>
      <c r="F95" s="97"/>
      <c r="G95" s="1"/>
      <c r="H95" s="1"/>
      <c r="I95" s="97"/>
      <c r="J95" s="97"/>
      <c r="K95" s="97"/>
      <c r="L95" s="97"/>
      <c r="M95" s="97"/>
      <c r="N95" s="136"/>
      <c r="O95" s="97"/>
      <c r="P95" s="97"/>
      <c r="Q95" s="97"/>
      <c r="R95" s="136"/>
      <c r="S95" s="97"/>
      <c r="T95" s="97"/>
      <c r="U95" s="97"/>
      <c r="V95" s="97"/>
      <c r="W95" s="97"/>
      <c r="X95" s="97"/>
    </row>
    <row r="96" spans="1:24">
      <c r="A96" s="1"/>
      <c r="B96" s="1"/>
      <c r="C96" s="1"/>
      <c r="D96" s="1"/>
      <c r="E96" s="97"/>
      <c r="F96" s="97"/>
      <c r="G96" s="1"/>
      <c r="H96" s="1"/>
      <c r="I96" s="97"/>
      <c r="J96" s="97"/>
      <c r="K96" s="97"/>
      <c r="L96" s="97"/>
      <c r="M96" s="97"/>
      <c r="N96" s="136"/>
      <c r="O96" s="97"/>
      <c r="P96" s="97"/>
      <c r="Q96" s="97"/>
      <c r="R96" s="136"/>
      <c r="S96" s="97"/>
      <c r="T96" s="97"/>
      <c r="U96" s="97"/>
      <c r="V96" s="97"/>
      <c r="W96" s="97"/>
      <c r="X96" s="97"/>
    </row>
    <row r="97" spans="1:24">
      <c r="A97" s="1"/>
      <c r="B97" s="1"/>
      <c r="C97" s="1"/>
      <c r="D97" s="1"/>
      <c r="E97" s="97"/>
      <c r="F97" s="97"/>
      <c r="G97" s="1"/>
      <c r="H97" s="1"/>
      <c r="I97" s="97"/>
      <c r="J97" s="97"/>
      <c r="K97" s="97"/>
      <c r="L97" s="97"/>
      <c r="M97" s="97"/>
      <c r="N97" s="136"/>
      <c r="O97" s="97"/>
      <c r="P97" s="97"/>
      <c r="Q97" s="97"/>
      <c r="R97" s="136"/>
      <c r="S97" s="97"/>
      <c r="T97" s="97"/>
      <c r="U97" s="97"/>
      <c r="V97" s="97"/>
      <c r="W97" s="97"/>
      <c r="X97" s="97"/>
    </row>
    <row r="98" spans="1:24">
      <c r="A98" s="1"/>
      <c r="B98" s="1"/>
      <c r="C98" s="1"/>
      <c r="D98" s="1"/>
      <c r="E98" s="97"/>
      <c r="F98" s="97"/>
      <c r="G98" s="1"/>
      <c r="H98" s="1"/>
      <c r="I98" s="97"/>
      <c r="J98" s="97"/>
      <c r="K98" s="97"/>
      <c r="L98" s="97"/>
      <c r="M98" s="97"/>
      <c r="N98" s="136"/>
      <c r="O98" s="97"/>
      <c r="P98" s="97"/>
      <c r="Q98" s="97"/>
      <c r="R98" s="136"/>
      <c r="S98" s="97"/>
      <c r="T98" s="97"/>
      <c r="U98" s="97"/>
      <c r="V98" s="97"/>
      <c r="W98" s="97"/>
      <c r="X98" s="97"/>
    </row>
    <row r="99" spans="1:24">
      <c r="A99" s="1"/>
      <c r="B99" s="1"/>
      <c r="C99" s="1"/>
      <c r="D99" s="1"/>
      <c r="E99" s="97"/>
      <c r="F99" s="97"/>
      <c r="G99" s="1"/>
      <c r="H99" s="1"/>
      <c r="I99" s="97"/>
      <c r="J99" s="97"/>
      <c r="K99" s="97"/>
      <c r="L99" s="97"/>
      <c r="M99" s="97"/>
      <c r="N99" s="136"/>
      <c r="O99" s="97"/>
      <c r="P99" s="97"/>
      <c r="Q99" s="97"/>
      <c r="R99" s="136"/>
      <c r="S99" s="97"/>
      <c r="T99" s="97"/>
      <c r="U99" s="97"/>
      <c r="V99" s="97"/>
      <c r="W99" s="97"/>
      <c r="X99" s="97"/>
    </row>
    <row r="100" spans="1:24">
      <c r="A100" s="1"/>
      <c r="B100" s="1"/>
      <c r="C100" s="1"/>
      <c r="D100" s="1"/>
      <c r="E100" s="97"/>
      <c r="F100" s="97"/>
      <c r="G100" s="1"/>
      <c r="H100" s="1"/>
      <c r="I100" s="97"/>
      <c r="J100" s="97"/>
      <c r="K100" s="97"/>
      <c r="L100" s="97"/>
      <c r="M100" s="97"/>
      <c r="N100" s="136"/>
      <c r="O100" s="97"/>
      <c r="P100" s="97"/>
      <c r="Q100" s="97"/>
      <c r="R100" s="136"/>
      <c r="S100" s="97"/>
      <c r="T100" s="97"/>
      <c r="U100" s="97"/>
      <c r="V100" s="97"/>
      <c r="W100" s="97"/>
      <c r="X100" s="97"/>
    </row>
    <row r="101" spans="1:24">
      <c r="A101" s="1"/>
      <c r="B101" s="1"/>
      <c r="C101" s="1"/>
      <c r="D101" s="1"/>
      <c r="E101" s="97"/>
      <c r="F101" s="97"/>
      <c r="G101" s="1"/>
      <c r="H101" s="1"/>
      <c r="I101" s="97"/>
      <c r="J101" s="97"/>
      <c r="K101" s="97"/>
      <c r="L101" s="97"/>
      <c r="M101" s="97"/>
      <c r="N101" s="136"/>
      <c r="O101" s="97"/>
      <c r="P101" s="97"/>
      <c r="Q101" s="97"/>
      <c r="R101" s="136"/>
      <c r="S101" s="97"/>
      <c r="T101" s="97"/>
      <c r="U101" s="97"/>
      <c r="V101" s="97"/>
      <c r="W101" s="97"/>
      <c r="X101" s="97"/>
    </row>
    <row r="102" spans="1:24">
      <c r="A102" s="1"/>
      <c r="B102" s="1"/>
      <c r="C102" s="1"/>
      <c r="D102" s="1"/>
      <c r="E102" s="97"/>
      <c r="F102" s="97"/>
      <c r="G102" s="1"/>
      <c r="H102" s="1"/>
      <c r="I102" s="97"/>
      <c r="J102" s="97"/>
      <c r="K102" s="97"/>
      <c r="L102" s="97"/>
      <c r="M102" s="97"/>
      <c r="N102" s="136"/>
      <c r="O102" s="97"/>
      <c r="P102" s="97"/>
      <c r="Q102" s="97"/>
      <c r="R102" s="136"/>
      <c r="S102" s="97"/>
      <c r="T102" s="97"/>
      <c r="U102" s="97"/>
      <c r="V102" s="97"/>
      <c r="W102" s="97"/>
      <c r="X102" s="97"/>
    </row>
    <row r="103" spans="1:24">
      <c r="A103" s="1"/>
      <c r="B103" s="1"/>
      <c r="C103" s="1"/>
      <c r="D103" s="1"/>
      <c r="E103" s="97"/>
      <c r="F103" s="97"/>
      <c r="G103" s="1"/>
      <c r="H103" s="1"/>
      <c r="I103" s="97"/>
      <c r="J103" s="97"/>
      <c r="K103" s="97"/>
      <c r="L103" s="97"/>
      <c r="M103" s="97"/>
      <c r="N103" s="136"/>
      <c r="O103" s="97"/>
      <c r="P103" s="97"/>
      <c r="Q103" s="97"/>
      <c r="R103" s="136"/>
      <c r="S103" s="97"/>
      <c r="T103" s="97"/>
      <c r="U103" s="97"/>
      <c r="V103" s="97"/>
      <c r="W103" s="97"/>
      <c r="X103" s="97"/>
    </row>
    <row r="104" spans="1:24">
      <c r="A104" s="1"/>
      <c r="B104" s="1"/>
      <c r="C104" s="1"/>
      <c r="D104" s="1"/>
      <c r="E104" s="97"/>
      <c r="F104" s="97"/>
      <c r="G104" s="1"/>
      <c r="H104" s="1"/>
      <c r="I104" s="97"/>
      <c r="J104" s="97"/>
      <c r="K104" s="97"/>
      <c r="L104" s="97"/>
      <c r="M104" s="97"/>
      <c r="N104" s="136"/>
      <c r="O104" s="97"/>
      <c r="P104" s="97"/>
      <c r="Q104" s="97"/>
      <c r="R104" s="136"/>
      <c r="S104" s="97"/>
      <c r="T104" s="97"/>
      <c r="U104" s="97"/>
      <c r="V104" s="97"/>
      <c r="W104" s="97"/>
      <c r="X104" s="97"/>
    </row>
    <row r="105" spans="1:24">
      <c r="A105" s="1"/>
      <c r="B105" s="1"/>
      <c r="C105" s="1"/>
      <c r="D105" s="1"/>
      <c r="E105" s="97"/>
      <c r="F105" s="97"/>
      <c r="G105" s="1"/>
      <c r="H105" s="1"/>
      <c r="I105" s="97"/>
      <c r="J105" s="97"/>
      <c r="K105" s="97"/>
      <c r="L105" s="97"/>
      <c r="M105" s="97"/>
      <c r="N105" s="136"/>
      <c r="O105" s="97"/>
      <c r="P105" s="97"/>
      <c r="Q105" s="97"/>
      <c r="R105" s="136"/>
      <c r="S105" s="97"/>
      <c r="T105" s="97"/>
      <c r="U105" s="97"/>
      <c r="V105" s="97"/>
      <c r="W105" s="97"/>
      <c r="X105" s="97"/>
    </row>
    <row r="106" spans="1:24">
      <c r="A106" s="1"/>
      <c r="B106" s="1"/>
      <c r="C106" s="1"/>
      <c r="D106" s="1"/>
      <c r="E106" s="97"/>
      <c r="F106" s="97"/>
      <c r="G106" s="1"/>
      <c r="H106" s="1"/>
      <c r="I106" s="97"/>
      <c r="J106" s="97"/>
      <c r="K106" s="97"/>
      <c r="L106" s="97"/>
      <c r="M106" s="97"/>
      <c r="N106" s="136"/>
      <c r="O106" s="97"/>
      <c r="P106" s="97"/>
      <c r="Q106" s="97"/>
      <c r="R106" s="136"/>
      <c r="S106" s="97"/>
      <c r="T106" s="97"/>
      <c r="U106" s="97"/>
      <c r="V106" s="97"/>
      <c r="W106" s="97"/>
      <c r="X106" s="97"/>
    </row>
    <row r="107" spans="1:24">
      <c r="A107" s="1"/>
      <c r="B107" s="1"/>
      <c r="C107" s="1"/>
      <c r="D107" s="1"/>
      <c r="E107" s="97"/>
      <c r="F107" s="97"/>
      <c r="G107" s="1"/>
      <c r="H107" s="1"/>
      <c r="I107" s="97"/>
      <c r="J107" s="97"/>
      <c r="K107" s="97"/>
      <c r="L107" s="97"/>
      <c r="M107" s="97"/>
      <c r="N107" s="136"/>
      <c r="O107" s="97"/>
      <c r="P107" s="97"/>
      <c r="Q107" s="97"/>
      <c r="R107" s="136"/>
      <c r="S107" s="97"/>
      <c r="T107" s="97"/>
      <c r="U107" s="97"/>
      <c r="V107" s="97"/>
      <c r="W107" s="97"/>
      <c r="X107" s="97"/>
    </row>
    <row r="110" spans="1:24">
      <c r="I110" s="138"/>
    </row>
  </sheetData>
  <dataValidations count="14">
    <dataValidation type="list" errorStyle="warning" allowBlank="1" showInputMessage="1" showErrorMessage="1" errorTitle="Region or Exposure" error="Please select one of the alternatives from the dropdown menu._x000a__x000a_Free text is allowed but to faciliate for investors to search for funds the dropdown alternatives are prefered, especially for non-equities._x000a__x000a_" sqref="J8:J107" xr:uid="{00000000-0002-0000-0900-000000000000}">
      <formula1>OFFSET(INDIRECT(SUBSTITUTE($I8," ","")),1,0,COUNTA(INDIRECT(SUBSTITUTE($I8," ","")&amp;"_Column"))-1,1)</formula1>
    </dataValidation>
    <dataValidation type="list" allowBlank="1" showInputMessage="1" showErrorMessage="1" sqref="H8:H107" xr:uid="{00000000-0002-0000-0900-000001000000}">
      <formula1>InstrumentCurrencies</formula1>
    </dataValidation>
    <dataValidation type="list" allowBlank="1" showInputMessage="1" showErrorMessage="1" sqref="F2" xr:uid="{00000000-0002-0000-0900-000002000000}">
      <formula1>TradingCurrencies</formula1>
    </dataValidation>
    <dataValidation type="list" allowBlank="1" showInputMessage="1" showErrorMessage="1" sqref="D2" xr:uid="{00000000-0002-0000-0900-000003000000}">
      <formula1>Market_Maker</formula1>
    </dataValidation>
    <dataValidation type="list" allowBlank="1" showInputMessage="1" showErrorMessage="1" sqref="C2" xr:uid="{00000000-0002-0000-0900-000004000000}">
      <formula1>StarCAM_ETN_ETC_Issuers</formula1>
    </dataValidation>
    <dataValidation type="list" allowBlank="1" showInputMessage="1" showErrorMessage="1" sqref="B2" xr:uid="{00000000-0002-0000-0900-000005000000}">
      <formula1>StarCAM_Exchanges</formula1>
    </dataValidation>
    <dataValidation errorStyle="information" allowBlank="1" showInputMessage="1" sqref="H2" xr:uid="{00000000-0002-0000-0900-000006000000}"/>
    <dataValidation type="list" allowBlank="1" showInputMessage="1" showErrorMessage="1" sqref="O8:O107" xr:uid="{00000000-0002-0000-0900-000007000000}">
      <formula1>Income_Treatment</formula1>
    </dataValidation>
    <dataValidation type="list" allowBlank="1" showInputMessage="1" showErrorMessage="1" sqref="I8:I107" xr:uid="{00000000-0002-0000-0900-000008000000}">
      <formula1>ETF_Asset_Class</formula1>
    </dataValidation>
    <dataValidation type="list" allowBlank="1" showInputMessage="1" showErrorMessage="1" sqref="K8:K107" xr:uid="{00000000-0002-0000-0900-000009000000}">
      <formula1>ETF_Size_Sector</formula1>
    </dataValidation>
    <dataValidation type="list" allowBlank="1" showInputMessage="1" showErrorMessage="1" sqref="L8:L107" xr:uid="{00000000-0002-0000-0900-00000A000000}">
      <formula1>ETF_Leverage</formula1>
    </dataValidation>
    <dataValidation type="list" allowBlank="1" showInputMessage="1" showErrorMessage="1" sqref="M8:M107" xr:uid="{00000000-0002-0000-0900-00000B000000}">
      <formula1>ETF_Style</formula1>
    </dataValidation>
    <dataValidation type="list" allowBlank="1" showInputMessage="1" showErrorMessage="1" sqref="P8:P107" xr:uid="{00000000-0002-0000-0900-00000C000000}">
      <formula1>ETF_Replication_Method</formula1>
    </dataValidation>
    <dataValidation type="list" allowBlank="1" showInputMessage="1" showErrorMessage="1" sqref="A2" xr:uid="{00000000-0002-0000-0900-00000D000000}">
      <formula1>InstrumentSubType_ETN_ETC</formula1>
    </dataValidation>
  </dataValidations>
  <pageMargins left="0.7" right="0.7" top="0.75" bottom="0.75" header="0.3" footer="0.3"/>
  <pageSetup orientation="portrait" horizontalDpi="90" verticalDpi="90" r:id="rId1"/>
  <headerFooter>
    <oddFooter>&amp;C_x000D_&amp;1#&amp;"Aptos"&amp;12&amp;K000000 Nasdaq Confidential: Distribution limited to need-to-know recipients</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E000000}">
          <x14:formula1>
            <xm:f>LookupValues!$BB$2:$BB$3</xm:f>
          </x14:formula1>
          <xm:sqref>X8:X107</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pageSetUpPr fitToPage="1"/>
  </sheetPr>
  <dimension ref="A1:V38"/>
  <sheetViews>
    <sheetView topLeftCell="E1" workbookViewId="0">
      <selection activeCell="H2" sqref="H2"/>
    </sheetView>
  </sheetViews>
  <sheetFormatPr defaultColWidth="9.42578125" defaultRowHeight="12.75"/>
  <cols>
    <col min="1" max="1" width="24.5703125" style="47" customWidth="1"/>
    <col min="2" max="2" width="24" style="47" customWidth="1"/>
    <col min="3" max="3" width="34.42578125" style="47" bestFit="1" customWidth="1"/>
    <col min="4" max="4" width="21.5703125" style="47" bestFit="1" customWidth="1"/>
    <col min="5" max="5" width="27.42578125" style="47" bestFit="1" customWidth="1"/>
    <col min="6" max="7" width="28.5703125" style="47" customWidth="1"/>
    <col min="8" max="8" width="32.42578125" style="47" bestFit="1" customWidth="1"/>
    <col min="9" max="9" width="33" style="47" customWidth="1"/>
    <col min="10" max="10" width="28.5703125" style="47" customWidth="1"/>
    <col min="11" max="11" width="62.5703125" style="47" bestFit="1" customWidth="1"/>
    <col min="12" max="12" width="23.42578125" style="47" customWidth="1"/>
    <col min="13" max="13" width="22.42578125" style="47" customWidth="1"/>
    <col min="14" max="14" width="13.42578125" style="47" customWidth="1"/>
    <col min="15" max="15" width="32.42578125" style="47" customWidth="1"/>
    <col min="16" max="16" width="24" style="47" customWidth="1"/>
    <col min="17" max="17" width="19.5703125" style="47" customWidth="1"/>
    <col min="18" max="19" width="28.5703125" style="47" customWidth="1"/>
    <col min="20" max="20" width="19.5703125" style="47" customWidth="1"/>
    <col min="21" max="21" width="24.5703125" style="47" customWidth="1"/>
    <col min="22" max="16384" width="9.42578125" style="47"/>
  </cols>
  <sheetData>
    <row r="1" spans="1:22" s="200" customFormat="1">
      <c r="A1" s="199" t="s">
        <v>1</v>
      </c>
      <c r="B1" s="199" t="s">
        <v>1693</v>
      </c>
      <c r="C1" s="199" t="s">
        <v>1778</v>
      </c>
      <c r="D1" s="199" t="s">
        <v>8</v>
      </c>
      <c r="E1" s="199" t="s">
        <v>215</v>
      </c>
      <c r="F1" s="199" t="s">
        <v>1694</v>
      </c>
      <c r="G1" s="199" t="s">
        <v>1913</v>
      </c>
      <c r="H1" s="199" t="s">
        <v>1914</v>
      </c>
      <c r="I1" s="199" t="s">
        <v>2541</v>
      </c>
    </row>
    <row r="2" spans="1:22">
      <c r="A2" s="55" t="s">
        <v>19</v>
      </c>
      <c r="B2" s="55"/>
      <c r="C2" s="55"/>
      <c r="D2" s="55"/>
      <c r="E2" s="204"/>
      <c r="F2" s="55"/>
      <c r="G2" s="55"/>
      <c r="H2" s="55"/>
      <c r="I2" s="55"/>
      <c r="V2" s="235" t="s">
        <v>674</v>
      </c>
    </row>
    <row r="3" spans="1:22">
      <c r="E3" s="203"/>
      <c r="V3" s="235" t="s">
        <v>282</v>
      </c>
    </row>
    <row r="4" spans="1:22">
      <c r="E4" s="203"/>
    </row>
    <row r="5" spans="1:22" ht="15">
      <c r="D5" s="201"/>
      <c r="F5" s="153"/>
    </row>
    <row r="6" spans="1:22" s="202" customFormat="1" ht="25.5">
      <c r="A6" s="236" t="s">
        <v>1779</v>
      </c>
      <c r="B6" s="234" t="s">
        <v>1780</v>
      </c>
      <c r="C6" s="234" t="s">
        <v>2474</v>
      </c>
      <c r="D6" s="236" t="s">
        <v>1781</v>
      </c>
      <c r="E6" s="236" t="s">
        <v>1782</v>
      </c>
      <c r="F6" s="236" t="s">
        <v>11</v>
      </c>
      <c r="G6" s="236" t="s">
        <v>1787</v>
      </c>
      <c r="H6" s="236" t="s">
        <v>1788</v>
      </c>
      <c r="I6" s="236" t="s">
        <v>1783</v>
      </c>
      <c r="J6" s="236" t="s">
        <v>1784</v>
      </c>
      <c r="K6" s="236" t="s">
        <v>1785</v>
      </c>
      <c r="L6" s="236" t="s">
        <v>1786</v>
      </c>
      <c r="M6" s="236" t="s">
        <v>1711</v>
      </c>
      <c r="N6" s="236" t="s">
        <v>1712</v>
      </c>
      <c r="O6" s="236" t="s">
        <v>1913</v>
      </c>
      <c r="P6" s="234" t="s">
        <v>2473</v>
      </c>
      <c r="Q6" s="236" t="s">
        <v>8</v>
      </c>
      <c r="R6" s="236" t="s">
        <v>2888</v>
      </c>
      <c r="S6" s="236" t="s">
        <v>4372</v>
      </c>
      <c r="T6" s="234" t="s">
        <v>4373</v>
      </c>
      <c r="U6" s="236" t="s">
        <v>2472</v>
      </c>
    </row>
    <row r="7" spans="1:22" ht="15">
      <c r="A7" s="205"/>
      <c r="B7" s="55"/>
      <c r="C7" s="55"/>
      <c r="D7" s="55"/>
      <c r="E7" s="55"/>
      <c r="F7" s="55"/>
      <c r="G7" s="97"/>
      <c r="H7" s="97"/>
      <c r="I7" s="55"/>
      <c r="J7" s="55"/>
      <c r="K7" s="206"/>
      <c r="L7" s="55"/>
      <c r="M7" s="204"/>
      <c r="N7" s="204">
        <v>767010</v>
      </c>
      <c r="O7" s="97"/>
      <c r="P7" s="97"/>
      <c r="Q7" s="97"/>
      <c r="R7" s="55"/>
      <c r="S7" s="55"/>
      <c r="T7" s="1"/>
      <c r="U7" s="1"/>
    </row>
    <row r="8" spans="1:22" ht="15">
      <c r="A8" s="205"/>
      <c r="B8" s="55"/>
      <c r="C8" s="55"/>
      <c r="D8" s="55"/>
      <c r="E8" s="55"/>
      <c r="F8" s="55"/>
      <c r="G8" s="97"/>
      <c r="H8" s="97"/>
      <c r="I8" s="55"/>
      <c r="J8" s="55"/>
      <c r="K8" s="206"/>
      <c r="L8" s="55"/>
      <c r="M8" s="204"/>
      <c r="N8" s="204"/>
      <c r="O8" s="97"/>
      <c r="P8" s="97"/>
      <c r="Q8" s="97"/>
      <c r="R8" s="55"/>
      <c r="S8" s="55"/>
      <c r="T8" s="1"/>
      <c r="U8" s="1"/>
    </row>
    <row r="9" spans="1:22" ht="15">
      <c r="A9" s="205"/>
      <c r="B9" s="55"/>
      <c r="C9" s="55"/>
      <c r="D9" s="55"/>
      <c r="E9" s="55"/>
      <c r="F9" s="55"/>
      <c r="G9" s="97"/>
      <c r="H9" s="97"/>
      <c r="I9" s="55"/>
      <c r="J9" s="55"/>
      <c r="K9" s="206"/>
      <c r="L9" s="55"/>
      <c r="M9" s="204"/>
      <c r="N9" s="204"/>
      <c r="O9" s="97"/>
      <c r="P9" s="97"/>
      <c r="Q9" s="97"/>
      <c r="R9" s="55"/>
      <c r="S9" s="55"/>
      <c r="T9" s="1"/>
      <c r="U9" s="1"/>
    </row>
    <row r="10" spans="1:22" ht="15">
      <c r="A10" s="205"/>
      <c r="B10" s="55"/>
      <c r="C10" s="55"/>
      <c r="D10" s="55"/>
      <c r="E10" s="55"/>
      <c r="F10" s="55"/>
      <c r="G10" s="97"/>
      <c r="H10" s="97"/>
      <c r="I10" s="55"/>
      <c r="J10" s="55"/>
      <c r="K10" s="206"/>
      <c r="L10" s="55"/>
      <c r="M10" s="204"/>
      <c r="N10" s="204"/>
      <c r="O10" s="97"/>
      <c r="P10" s="97"/>
      <c r="Q10" s="97"/>
      <c r="R10" s="55"/>
      <c r="S10" s="55"/>
      <c r="T10" s="1"/>
      <c r="U10" s="1"/>
    </row>
    <row r="11" spans="1:22" ht="15">
      <c r="A11" s="205"/>
      <c r="B11" s="55"/>
      <c r="C11" s="55"/>
      <c r="D11" s="55"/>
      <c r="E11" s="55"/>
      <c r="F11" s="55"/>
      <c r="G11" s="97"/>
      <c r="H11" s="97"/>
      <c r="I11" s="55"/>
      <c r="J11" s="55"/>
      <c r="K11" s="206"/>
      <c r="L11" s="55"/>
      <c r="M11" s="204"/>
      <c r="N11" s="204"/>
      <c r="O11" s="97"/>
      <c r="P11" s="97"/>
      <c r="Q11" s="97"/>
      <c r="R11" s="55"/>
      <c r="S11" s="55"/>
      <c r="T11" s="1"/>
      <c r="U11" s="1"/>
    </row>
    <row r="12" spans="1:22" ht="15">
      <c r="A12" s="205"/>
      <c r="B12" s="55"/>
      <c r="C12" s="55"/>
      <c r="D12" s="55"/>
      <c r="E12" s="55"/>
      <c r="F12" s="55"/>
      <c r="G12" s="97"/>
      <c r="H12" s="97"/>
      <c r="I12" s="55"/>
      <c r="J12" s="55"/>
      <c r="K12" s="206"/>
      <c r="L12" s="55"/>
      <c r="M12" s="204"/>
      <c r="N12" s="204"/>
      <c r="O12" s="97"/>
      <c r="P12" s="97"/>
      <c r="Q12" s="97"/>
      <c r="R12" s="55"/>
      <c r="S12" s="55"/>
      <c r="T12" s="1"/>
      <c r="U12" s="1"/>
    </row>
    <row r="13" spans="1:22" ht="15">
      <c r="A13" s="205"/>
      <c r="B13" s="55"/>
      <c r="C13" s="55"/>
      <c r="D13" s="55"/>
      <c r="E13" s="55"/>
      <c r="F13" s="55"/>
      <c r="G13" s="97"/>
      <c r="H13" s="97"/>
      <c r="I13" s="55"/>
      <c r="J13" s="55"/>
      <c r="K13" s="206"/>
      <c r="L13" s="55"/>
      <c r="M13" s="204"/>
      <c r="N13" s="204"/>
      <c r="O13" s="97"/>
      <c r="P13" s="97"/>
      <c r="Q13" s="97"/>
      <c r="R13" s="55"/>
      <c r="S13" s="55"/>
      <c r="T13" s="1"/>
      <c r="U13" s="1"/>
    </row>
    <row r="14" spans="1:22" ht="15">
      <c r="A14" s="205"/>
      <c r="B14" s="55"/>
      <c r="C14" s="55"/>
      <c r="D14" s="55"/>
      <c r="E14" s="55"/>
      <c r="F14" s="55"/>
      <c r="G14" s="97"/>
      <c r="H14" s="97"/>
      <c r="I14" s="55"/>
      <c r="J14" s="55"/>
      <c r="K14" s="206"/>
      <c r="L14" s="55"/>
      <c r="M14" s="204"/>
      <c r="N14" s="204"/>
      <c r="O14" s="97"/>
      <c r="P14" s="97"/>
      <c r="Q14" s="97"/>
      <c r="R14" s="55"/>
      <c r="S14" s="55"/>
      <c r="T14" s="1"/>
      <c r="U14" s="1"/>
    </row>
    <row r="15" spans="1:22" ht="15">
      <c r="A15" s="205"/>
      <c r="B15" s="55"/>
      <c r="C15" s="55"/>
      <c r="D15" s="55"/>
      <c r="E15" s="55"/>
      <c r="F15" s="55"/>
      <c r="G15" s="97"/>
      <c r="H15" s="97"/>
      <c r="I15" s="55"/>
      <c r="J15" s="55"/>
      <c r="K15" s="206"/>
      <c r="L15" s="55"/>
      <c r="M15" s="204"/>
      <c r="N15" s="204"/>
      <c r="O15" s="97"/>
      <c r="P15" s="97"/>
      <c r="Q15" s="97"/>
      <c r="R15" s="55"/>
      <c r="S15" s="55"/>
      <c r="T15" s="1"/>
      <c r="U15" s="1"/>
    </row>
    <row r="16" spans="1:22" ht="15">
      <c r="A16" s="205"/>
      <c r="B16" s="55"/>
      <c r="C16" s="55"/>
      <c r="D16" s="55"/>
      <c r="E16" s="55"/>
      <c r="F16" s="55"/>
      <c r="G16" s="97"/>
      <c r="H16" s="97"/>
      <c r="I16" s="55"/>
      <c r="J16" s="55"/>
      <c r="K16" s="206"/>
      <c r="L16" s="55"/>
      <c r="M16" s="204"/>
      <c r="N16" s="204"/>
      <c r="O16" s="97"/>
      <c r="P16" s="97"/>
      <c r="Q16" s="97"/>
      <c r="R16" s="55"/>
      <c r="S16" s="55"/>
      <c r="T16" s="1"/>
      <c r="U16" s="1"/>
    </row>
    <row r="17" spans="1:21" ht="15">
      <c r="A17" s="205"/>
      <c r="B17" s="55"/>
      <c r="C17" s="55"/>
      <c r="D17" s="55"/>
      <c r="E17" s="55"/>
      <c r="F17" s="55"/>
      <c r="G17" s="97"/>
      <c r="H17" s="97"/>
      <c r="I17" s="55"/>
      <c r="J17" s="55"/>
      <c r="K17" s="206"/>
      <c r="L17" s="55"/>
      <c r="M17" s="204"/>
      <c r="N17" s="204"/>
      <c r="O17" s="97"/>
      <c r="P17" s="97"/>
      <c r="Q17" s="97"/>
      <c r="R17" s="55"/>
      <c r="S17" s="55"/>
      <c r="T17" s="1"/>
      <c r="U17" s="1"/>
    </row>
    <row r="18" spans="1:21" ht="15">
      <c r="A18" s="205"/>
      <c r="B18" s="55"/>
      <c r="C18" s="55"/>
      <c r="D18" s="55"/>
      <c r="E18" s="55"/>
      <c r="F18" s="55"/>
      <c r="G18" s="97"/>
      <c r="H18" s="97"/>
      <c r="I18" s="55"/>
      <c r="J18" s="55"/>
      <c r="K18" s="206"/>
      <c r="L18" s="55"/>
      <c r="M18" s="204"/>
      <c r="N18" s="204"/>
      <c r="O18" s="97"/>
      <c r="P18" s="97"/>
      <c r="Q18" s="97"/>
      <c r="R18" s="55"/>
      <c r="S18" s="55"/>
      <c r="T18" s="1"/>
      <c r="U18" s="1"/>
    </row>
    <row r="19" spans="1:21" ht="15">
      <c r="A19" s="205"/>
      <c r="B19" s="55"/>
      <c r="C19" s="55"/>
      <c r="D19" s="55"/>
      <c r="E19" s="55"/>
      <c r="F19" s="55"/>
      <c r="G19" s="97"/>
      <c r="H19" s="97"/>
      <c r="I19" s="55"/>
      <c r="J19" s="55"/>
      <c r="K19" s="206"/>
      <c r="L19" s="55"/>
      <c r="M19" s="204"/>
      <c r="N19" s="204"/>
      <c r="O19" s="97"/>
      <c r="P19" s="97"/>
      <c r="Q19" s="97"/>
      <c r="R19" s="55"/>
      <c r="S19" s="55"/>
      <c r="T19" s="1"/>
      <c r="U19" s="1"/>
    </row>
    <row r="20" spans="1:21" ht="15">
      <c r="A20" s="205"/>
      <c r="B20" s="55"/>
      <c r="C20" s="55"/>
      <c r="D20" s="55"/>
      <c r="E20" s="55"/>
      <c r="F20" s="55"/>
      <c r="G20" s="97"/>
      <c r="H20" s="97"/>
      <c r="I20" s="55"/>
      <c r="J20" s="55"/>
      <c r="K20" s="206"/>
      <c r="L20" s="55"/>
      <c r="M20" s="204"/>
      <c r="N20" s="204"/>
      <c r="O20" s="97"/>
      <c r="P20" s="97"/>
      <c r="Q20" s="97"/>
      <c r="R20" s="55"/>
      <c r="S20" s="55"/>
      <c r="T20" s="1"/>
      <c r="U20" s="1"/>
    </row>
    <row r="21" spans="1:21" ht="15">
      <c r="A21" s="205"/>
      <c r="B21" s="55"/>
      <c r="C21" s="55"/>
      <c r="D21" s="55"/>
      <c r="E21" s="55"/>
      <c r="F21" s="55"/>
      <c r="G21" s="97"/>
      <c r="H21" s="97"/>
      <c r="I21" s="55"/>
      <c r="J21" s="55"/>
      <c r="K21" s="206"/>
      <c r="L21" s="55"/>
      <c r="M21" s="204"/>
      <c r="N21" s="204"/>
      <c r="O21" s="97"/>
      <c r="P21" s="97"/>
      <c r="Q21" s="97"/>
      <c r="R21" s="55"/>
      <c r="S21" s="55"/>
      <c r="T21" s="1"/>
      <c r="U21" s="1"/>
    </row>
    <row r="22" spans="1:21" ht="15">
      <c r="A22" s="205"/>
      <c r="B22" s="55"/>
      <c r="C22" s="55"/>
      <c r="D22" s="55"/>
      <c r="E22" s="55"/>
      <c r="F22" s="55"/>
      <c r="G22" s="97"/>
      <c r="H22" s="97"/>
      <c r="I22" s="55"/>
      <c r="J22" s="55"/>
      <c r="K22" s="206"/>
      <c r="L22" s="55"/>
      <c r="M22" s="204"/>
      <c r="N22" s="204"/>
      <c r="O22" s="97"/>
      <c r="P22" s="97"/>
      <c r="Q22" s="97"/>
      <c r="R22" s="55"/>
      <c r="S22" s="55"/>
      <c r="T22" s="1"/>
      <c r="U22" s="1"/>
    </row>
    <row r="23" spans="1:21" ht="15">
      <c r="A23" s="205"/>
      <c r="B23" s="55"/>
      <c r="C23" s="55"/>
      <c r="D23" s="55"/>
      <c r="E23" s="55"/>
      <c r="F23" s="55"/>
      <c r="G23" s="97"/>
      <c r="H23" s="97"/>
      <c r="I23" s="55"/>
      <c r="J23" s="55"/>
      <c r="K23" s="206"/>
      <c r="L23" s="55"/>
      <c r="M23" s="204"/>
      <c r="N23" s="204"/>
      <c r="O23" s="97"/>
      <c r="P23" s="97"/>
      <c r="Q23" s="97"/>
      <c r="R23" s="55"/>
      <c r="S23" s="55"/>
      <c r="T23" s="1"/>
      <c r="U23" s="1"/>
    </row>
    <row r="24" spans="1:21" ht="15">
      <c r="A24" s="205"/>
      <c r="B24" s="55"/>
      <c r="C24" s="55"/>
      <c r="D24" s="55"/>
      <c r="E24" s="55"/>
      <c r="F24" s="55"/>
      <c r="G24" s="97"/>
      <c r="H24" s="97"/>
      <c r="I24" s="55"/>
      <c r="J24" s="55"/>
      <c r="K24" s="206"/>
      <c r="L24" s="55"/>
      <c r="M24" s="204"/>
      <c r="N24" s="204"/>
      <c r="O24" s="97"/>
      <c r="P24" s="97"/>
      <c r="Q24" s="97"/>
      <c r="R24" s="55"/>
      <c r="S24" s="55"/>
      <c r="T24" s="1"/>
      <c r="U24" s="1"/>
    </row>
    <row r="25" spans="1:21" ht="15">
      <c r="A25" s="205"/>
      <c r="B25" s="55"/>
      <c r="C25" s="55"/>
      <c r="D25" s="55"/>
      <c r="E25" s="55"/>
      <c r="F25" s="55"/>
      <c r="G25" s="97"/>
      <c r="H25" s="97"/>
      <c r="I25" s="55"/>
      <c r="J25" s="55"/>
      <c r="K25" s="206"/>
      <c r="L25" s="55"/>
      <c r="M25" s="204"/>
      <c r="N25" s="204"/>
      <c r="O25" s="97"/>
      <c r="P25" s="97"/>
      <c r="Q25" s="97"/>
      <c r="R25" s="55"/>
      <c r="S25" s="55"/>
      <c r="T25" s="1"/>
      <c r="U25" s="1"/>
    </row>
    <row r="26" spans="1:21" ht="15">
      <c r="A26" s="205"/>
      <c r="B26" s="55"/>
      <c r="C26" s="55"/>
      <c r="D26" s="55"/>
      <c r="E26" s="55"/>
      <c r="F26" s="55"/>
      <c r="G26" s="97"/>
      <c r="H26" s="97"/>
      <c r="I26" s="55"/>
      <c r="J26" s="55"/>
      <c r="K26" s="206"/>
      <c r="L26" s="55"/>
      <c r="M26" s="204"/>
      <c r="N26" s="204"/>
      <c r="O26" s="97"/>
      <c r="P26" s="97"/>
      <c r="Q26" s="97"/>
      <c r="R26" s="55"/>
      <c r="S26" s="55"/>
      <c r="T26" s="1"/>
      <c r="U26" s="1"/>
    </row>
    <row r="27" spans="1:21" ht="15">
      <c r="A27" s="205"/>
      <c r="B27" s="55"/>
      <c r="C27" s="55"/>
      <c r="D27" s="55"/>
      <c r="E27" s="55"/>
      <c r="F27" s="55"/>
      <c r="G27" s="97"/>
      <c r="H27" s="97"/>
      <c r="I27" s="55"/>
      <c r="J27" s="55"/>
      <c r="K27" s="206"/>
      <c r="L27" s="55"/>
      <c r="M27" s="204"/>
      <c r="N27" s="204"/>
      <c r="O27" s="97"/>
      <c r="P27" s="97"/>
      <c r="Q27" s="97"/>
      <c r="R27" s="55"/>
      <c r="S27" s="55"/>
      <c r="T27" s="1"/>
      <c r="U27" s="1"/>
    </row>
    <row r="28" spans="1:21" ht="15">
      <c r="A28" s="205"/>
      <c r="B28" s="55"/>
      <c r="C28" s="55"/>
      <c r="D28" s="55"/>
      <c r="E28" s="55"/>
      <c r="F28" s="55"/>
      <c r="G28" s="97"/>
      <c r="H28" s="97"/>
      <c r="I28" s="55"/>
      <c r="J28" s="55"/>
      <c r="K28" s="206"/>
      <c r="L28" s="55"/>
      <c r="M28" s="204"/>
      <c r="N28" s="204"/>
      <c r="O28" s="97"/>
      <c r="P28" s="97"/>
      <c r="Q28" s="97"/>
      <c r="R28" s="55"/>
      <c r="S28" s="55"/>
      <c r="T28" s="1"/>
      <c r="U28" s="1"/>
    </row>
    <row r="29" spans="1:21" ht="15">
      <c r="A29" s="205"/>
      <c r="B29" s="55"/>
      <c r="C29" s="55"/>
      <c r="D29" s="55"/>
      <c r="E29" s="55"/>
      <c r="F29" s="55"/>
      <c r="G29" s="97"/>
      <c r="H29" s="97"/>
      <c r="I29" s="55"/>
      <c r="J29" s="55"/>
      <c r="K29" s="206"/>
      <c r="L29" s="55"/>
      <c r="M29" s="204"/>
      <c r="N29" s="204"/>
      <c r="O29" s="97"/>
      <c r="P29" s="97"/>
      <c r="Q29" s="97"/>
      <c r="R29" s="55"/>
      <c r="S29" s="55"/>
      <c r="T29" s="1"/>
      <c r="U29" s="1"/>
    </row>
    <row r="30" spans="1:21" ht="15">
      <c r="A30" s="205"/>
      <c r="B30" s="55"/>
      <c r="C30" s="55"/>
      <c r="D30" s="55"/>
      <c r="E30" s="55"/>
      <c r="F30" s="55"/>
      <c r="G30" s="97"/>
      <c r="H30" s="97"/>
      <c r="I30" s="55"/>
      <c r="J30" s="55"/>
      <c r="K30" s="206"/>
      <c r="L30" s="55"/>
      <c r="M30" s="204"/>
      <c r="N30" s="204"/>
      <c r="O30" s="97"/>
      <c r="P30" s="97"/>
      <c r="Q30" s="97"/>
      <c r="R30" s="55"/>
      <c r="S30" s="55"/>
      <c r="T30" s="1"/>
      <c r="U30" s="1"/>
    </row>
    <row r="31" spans="1:21" ht="15">
      <c r="A31" s="205"/>
      <c r="B31" s="55"/>
      <c r="C31" s="55"/>
      <c r="D31" s="55"/>
      <c r="E31" s="55"/>
      <c r="F31" s="55"/>
      <c r="G31" s="97"/>
      <c r="H31" s="97"/>
      <c r="I31" s="55"/>
      <c r="J31" s="55"/>
      <c r="K31" s="206"/>
      <c r="L31" s="55"/>
      <c r="M31" s="204"/>
      <c r="N31" s="204"/>
      <c r="O31" s="97"/>
      <c r="P31" s="97"/>
      <c r="Q31" s="97"/>
      <c r="R31" s="55"/>
      <c r="S31" s="55"/>
      <c r="T31" s="1"/>
      <c r="U31" s="1"/>
    </row>
    <row r="32" spans="1:21" ht="15">
      <c r="A32" s="205"/>
      <c r="B32" s="55"/>
      <c r="C32" s="55"/>
      <c r="D32" s="55"/>
      <c r="E32" s="55"/>
      <c r="F32" s="55"/>
      <c r="G32" s="97"/>
      <c r="H32" s="97"/>
      <c r="I32" s="55"/>
      <c r="J32" s="55"/>
      <c r="K32" s="206"/>
      <c r="L32" s="55"/>
      <c r="M32" s="204"/>
      <c r="N32" s="204"/>
      <c r="O32" s="97"/>
      <c r="P32" s="97"/>
      <c r="Q32" s="97"/>
      <c r="R32" s="55"/>
      <c r="S32" s="55"/>
      <c r="T32" s="1"/>
      <c r="U32" s="1"/>
    </row>
    <row r="33" spans="1:21" ht="15">
      <c r="A33" s="205"/>
      <c r="B33" s="55"/>
      <c r="C33" s="55"/>
      <c r="D33" s="55"/>
      <c r="E33" s="55"/>
      <c r="F33" s="55"/>
      <c r="G33" s="97"/>
      <c r="H33" s="97"/>
      <c r="I33" s="55"/>
      <c r="J33" s="55"/>
      <c r="K33" s="206"/>
      <c r="L33" s="55"/>
      <c r="M33" s="204"/>
      <c r="N33" s="204"/>
      <c r="O33" s="97"/>
      <c r="P33" s="97"/>
      <c r="Q33" s="97"/>
      <c r="R33" s="55"/>
      <c r="S33" s="55"/>
      <c r="T33" s="1"/>
      <c r="U33" s="1"/>
    </row>
    <row r="34" spans="1:21" ht="15">
      <c r="A34" s="205"/>
      <c r="B34" s="55"/>
      <c r="C34" s="55"/>
      <c r="D34" s="55"/>
      <c r="E34" s="55"/>
      <c r="F34" s="55"/>
      <c r="G34" s="97"/>
      <c r="H34" s="97"/>
      <c r="I34" s="55"/>
      <c r="J34" s="55"/>
      <c r="K34" s="206"/>
      <c r="L34" s="55"/>
      <c r="M34" s="204"/>
      <c r="N34" s="204"/>
      <c r="O34" s="97"/>
      <c r="P34" s="97"/>
      <c r="Q34" s="97"/>
      <c r="R34" s="55"/>
      <c r="S34" s="55"/>
      <c r="T34" s="1"/>
      <c r="U34" s="1"/>
    </row>
    <row r="35" spans="1:21" ht="15">
      <c r="A35" s="205"/>
      <c r="B35" s="55"/>
      <c r="C35" s="55"/>
      <c r="D35" s="55"/>
      <c r="E35" s="55"/>
      <c r="F35" s="55"/>
      <c r="G35" s="97"/>
      <c r="H35" s="97"/>
      <c r="I35" s="55"/>
      <c r="J35" s="55"/>
      <c r="K35" s="206"/>
      <c r="L35" s="55"/>
      <c r="M35" s="204"/>
      <c r="N35" s="204"/>
      <c r="O35" s="97"/>
      <c r="P35" s="97"/>
      <c r="Q35" s="97"/>
      <c r="R35" s="55"/>
      <c r="S35" s="55"/>
      <c r="T35" s="1"/>
      <c r="U35" s="1"/>
    </row>
    <row r="36" spans="1:21" ht="15">
      <c r="A36" s="205"/>
      <c r="B36" s="55"/>
      <c r="C36" s="55"/>
      <c r="D36" s="55"/>
      <c r="E36" s="55"/>
      <c r="F36" s="55"/>
      <c r="G36" s="97"/>
      <c r="H36" s="97"/>
      <c r="I36" s="55"/>
      <c r="J36" s="55"/>
      <c r="K36" s="206"/>
      <c r="L36" s="55"/>
      <c r="M36" s="204"/>
      <c r="N36" s="204"/>
      <c r="O36" s="97"/>
      <c r="P36" s="97"/>
      <c r="Q36" s="97"/>
      <c r="R36" s="55"/>
      <c r="S36" s="55"/>
      <c r="T36" s="1"/>
      <c r="U36" s="1"/>
    </row>
    <row r="37" spans="1:21" ht="15">
      <c r="A37" s="205"/>
      <c r="B37" s="55"/>
      <c r="C37" s="55"/>
      <c r="D37" s="55"/>
      <c r="E37" s="55"/>
      <c r="F37" s="55"/>
      <c r="G37" s="97"/>
      <c r="H37" s="97"/>
      <c r="I37" s="55"/>
      <c r="J37" s="55"/>
      <c r="K37" s="206"/>
      <c r="L37" s="55"/>
      <c r="M37" s="204"/>
      <c r="N37" s="204"/>
      <c r="O37" s="97"/>
      <c r="P37" s="97"/>
      <c r="Q37" s="97"/>
      <c r="R37" s="55"/>
      <c r="S37" s="55"/>
      <c r="T37" s="1"/>
      <c r="U37" s="1"/>
    </row>
    <row r="38" spans="1:21">
      <c r="K38" s="204"/>
    </row>
  </sheetData>
  <dataValidations count="10">
    <dataValidation type="list" allowBlank="1" showInputMessage="1" showErrorMessage="1" sqref="C2:C4 H2" xr:uid="{00000000-0002-0000-0A00-000000000000}">
      <formula1>Foreningensnavn</formula1>
    </dataValidation>
    <dataValidation type="list" allowBlank="1" showInputMessage="1" showErrorMessage="1" sqref="L7:L37" xr:uid="{00000000-0002-0000-0A00-000001000000}">
      <formula1>FundDomicile</formula1>
    </dataValidation>
    <dataValidation type="list" allowBlank="1" showInputMessage="1" showErrorMessage="1" sqref="B2:B4" xr:uid="{00000000-0002-0000-0A00-000002000000}">
      <formula1>Country</formula1>
    </dataValidation>
    <dataValidation type="list" allowBlank="1" showInputMessage="1" showErrorMessage="1" sqref="D3:D4 Q7:Q37" xr:uid="{00000000-0002-0000-0A00-000003000000}">
      <formula1>MarketmakerDanishFunds</formula1>
    </dataValidation>
    <dataValidation type="list" allowBlank="1" showInputMessage="1" showErrorMessage="1" sqref="I7:J37" xr:uid="{00000000-0002-0000-0A00-000004000000}">
      <formula1>InstrumentCurrency</formula1>
    </dataValidation>
    <dataValidation type="whole" allowBlank="1" showInputMessage="1" showErrorMessage="1" error="Whole number only &gt;1" sqref="K7:K8" xr:uid="{00000000-0002-0000-0A00-000005000000}">
      <formula1>1</formula1>
      <formula2>100000</formula2>
    </dataValidation>
    <dataValidation type="list" allowBlank="1" showInputMessage="1" showErrorMessage="1" sqref="V9" xr:uid="{00000000-0002-0000-0A00-000006000000}">
      <formula1>$V$7:$V$8</formula1>
    </dataValidation>
    <dataValidation type="list" allowBlank="1" showInputMessage="1" showErrorMessage="1" sqref="U7:U37" xr:uid="{00000000-0002-0000-0A00-000007000000}">
      <formula1>$V$2:$V$3</formula1>
    </dataValidation>
    <dataValidation type="list" allowBlank="1" showInputMessage="1" showErrorMessage="1" sqref="R7:R37" xr:uid="{00000000-0002-0000-0A00-000008000000}">
      <formula1>UnderlyingCompositionDanish</formula1>
    </dataValidation>
    <dataValidation type="list" allowBlank="1" showInputMessage="1" showErrorMessage="1" sqref="S7:S37" xr:uid="{00000000-0002-0000-0A00-000009000000}">
      <formula1>MMF_nMMF</formula1>
    </dataValidation>
  </dataValidations>
  <pageMargins left="0.7" right="0.7" top="0.75" bottom="0.75" header="0.3" footer="0.3"/>
  <pageSetup paperSize="9" scale="22" orientation="landscape" r:id="rId1"/>
  <headerFooter>
    <oddFooter>&amp;C_x000D_&amp;1#&amp;"Aptos"&amp;12&amp;K000000 Nasdaq Confidential: Distribution limited to need-to-know recipients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A00-00000A000000}">
          <x14:formula1>
            <xm:f>'Danish Funds LookupValues'!$B$137:$B$139</xm:f>
          </x14:formula1>
          <xm:sqref>F2</xm:sqref>
        </x14:dataValidation>
        <x14:dataValidation type="list" allowBlank="1" showInputMessage="1" showErrorMessage="1" xr:uid="{00000000-0002-0000-0A00-00000B000000}">
          <x14:formula1>
            <xm:f>'Danish Funds LookupValues'!$B$116:$B$134</xm:f>
          </x14:formula1>
          <xm:sqref>D2</xm:sqref>
        </x14:dataValidation>
        <x14:dataValidation type="list" allowBlank="1" showInputMessage="1" showErrorMessage="1" xr:uid="{00000000-0002-0000-0A00-00000C000000}">
          <x14:formula1>
            <xm:f>'Danish Funds LookupValues'!$B$212:$B$224</xm:f>
          </x14:formula1>
          <xm:sqref>T7:T37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0"/>
  <sheetViews>
    <sheetView zoomScaleNormal="100" workbookViewId="0">
      <selection activeCell="F26" sqref="F26"/>
    </sheetView>
  </sheetViews>
  <sheetFormatPr defaultRowHeight="15"/>
  <cols>
    <col min="1" max="1" width="34" bestFit="1" customWidth="1"/>
    <col min="2" max="2" width="10.42578125" bestFit="1" customWidth="1"/>
    <col min="3" max="3" width="8.42578125" bestFit="1" customWidth="1"/>
  </cols>
  <sheetData>
    <row r="1" spans="1:3">
      <c r="B1" s="317" t="s">
        <v>2326</v>
      </c>
      <c r="C1" s="317"/>
    </row>
    <row r="2" spans="1:3">
      <c r="A2" s="212" t="s">
        <v>2327</v>
      </c>
      <c r="B2" s="212" t="s">
        <v>2328</v>
      </c>
      <c r="C2" s="212" t="s">
        <v>2329</v>
      </c>
    </row>
    <row r="3" spans="1:3">
      <c r="A3" s="213" t="s">
        <v>2330</v>
      </c>
      <c r="B3" s="214">
        <v>0</v>
      </c>
      <c r="C3" s="215" t="s">
        <v>2331</v>
      </c>
    </row>
    <row r="4" spans="1:3">
      <c r="A4" s="216" t="s">
        <v>2332</v>
      </c>
      <c r="B4" s="217">
        <v>0</v>
      </c>
      <c r="C4" s="218" t="s">
        <v>2331</v>
      </c>
    </row>
    <row r="5" spans="1:3">
      <c r="A5" s="79"/>
      <c r="B5" s="84">
        <v>100</v>
      </c>
      <c r="C5" s="219" t="s">
        <v>2333</v>
      </c>
    </row>
    <row r="6" spans="1:3">
      <c r="A6" s="80"/>
      <c r="B6" s="220">
        <v>500</v>
      </c>
      <c r="C6" s="221" t="s">
        <v>2334</v>
      </c>
    </row>
    <row r="7" spans="1:3">
      <c r="A7" s="216" t="s">
        <v>2335</v>
      </c>
      <c r="B7" s="217">
        <v>0</v>
      </c>
      <c r="C7" s="218" t="s">
        <v>2336</v>
      </c>
    </row>
    <row r="8" spans="1:3">
      <c r="A8" s="80"/>
      <c r="B8" s="220">
        <v>1</v>
      </c>
      <c r="C8" s="221" t="s">
        <v>2331</v>
      </c>
    </row>
    <row r="9" spans="1:3">
      <c r="A9" s="216" t="s">
        <v>2337</v>
      </c>
      <c r="B9" s="217">
        <v>0</v>
      </c>
      <c r="C9" s="218" t="s">
        <v>2336</v>
      </c>
    </row>
    <row r="10" spans="1:3">
      <c r="A10" s="80"/>
      <c r="B10" s="220" t="s">
        <v>2338</v>
      </c>
      <c r="C10" s="221" t="s">
        <v>2331</v>
      </c>
    </row>
    <row r="11" spans="1:3">
      <c r="A11" s="216" t="s">
        <v>2339</v>
      </c>
      <c r="B11" s="217">
        <v>0</v>
      </c>
      <c r="C11" s="218" t="s">
        <v>2336</v>
      </c>
    </row>
    <row r="12" spans="1:3">
      <c r="A12" s="80"/>
      <c r="B12" s="220" t="s">
        <v>2340</v>
      </c>
      <c r="C12" s="221" t="s">
        <v>2331</v>
      </c>
    </row>
    <row r="13" spans="1:3">
      <c r="A13" s="216" t="s">
        <v>2341</v>
      </c>
      <c r="B13" s="217">
        <v>0</v>
      </c>
      <c r="C13" s="218" t="s">
        <v>2331</v>
      </c>
    </row>
    <row r="14" spans="1:3">
      <c r="A14" s="79"/>
      <c r="B14" s="84">
        <v>5</v>
      </c>
      <c r="C14" s="222" t="s">
        <v>2333</v>
      </c>
    </row>
    <row r="15" spans="1:3">
      <c r="A15" s="79"/>
      <c r="B15" s="84">
        <v>15</v>
      </c>
      <c r="C15" s="222" t="s">
        <v>2334</v>
      </c>
    </row>
    <row r="16" spans="1:3">
      <c r="A16" s="79"/>
      <c r="B16" s="84">
        <v>50</v>
      </c>
      <c r="C16" s="222" t="s">
        <v>2342</v>
      </c>
    </row>
    <row r="17" spans="1:3">
      <c r="A17" s="79"/>
      <c r="B17" s="84">
        <v>150</v>
      </c>
      <c r="C17" s="222" t="s">
        <v>2343</v>
      </c>
    </row>
    <row r="18" spans="1:3">
      <c r="A18" s="79"/>
      <c r="B18" s="84">
        <v>500</v>
      </c>
      <c r="C18" s="222">
        <v>1</v>
      </c>
    </row>
    <row r="19" spans="1:3">
      <c r="A19" s="80"/>
      <c r="B19" s="220">
        <v>5000</v>
      </c>
      <c r="C19" s="221">
        <v>5</v>
      </c>
    </row>
    <row r="20" spans="1:3">
      <c r="A20" s="213" t="s">
        <v>2344</v>
      </c>
      <c r="B20" s="214">
        <v>0</v>
      </c>
      <c r="C20" s="215" t="s">
        <v>2331</v>
      </c>
    </row>
  </sheetData>
  <mergeCells count="1">
    <mergeCell ref="B1:C1"/>
  </mergeCells>
  <pageMargins left="0.7" right="0.7" top="0.75" bottom="0.75" header="0.3" footer="0.3"/>
  <pageSetup orientation="portrait" horizontalDpi="90" verticalDpi="90" r:id="rId1"/>
  <headerFooter>
    <oddFooter>&amp;C_x000D_&amp;1#&amp;"Aptos"&amp;12&amp;K000000 Nasdaq Confidential: Distribution limited to need-to-know recipients</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5"/>
  <sheetData/>
  <pageMargins left="0.7" right="0.7" top="0.75" bottom="0.75" header="0.3" footer="0.3"/>
  <headerFooter>
    <oddFooter>&amp;C_x000D_&amp;1#&amp;"Aptos"&amp;12&amp;K000000 Nasdaq Confidential: Distribution limited to need-to-know recipients</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107"/>
  <sheetViews>
    <sheetView workbookViewId="0">
      <selection activeCell="C29" sqref="C29"/>
    </sheetView>
  </sheetViews>
  <sheetFormatPr defaultRowHeight="15"/>
  <cols>
    <col min="1" max="1" width="44.5703125" bestFit="1" customWidth="1"/>
    <col min="2" max="2" width="31.5703125" customWidth="1"/>
    <col min="3" max="3" width="40.5703125" bestFit="1" customWidth="1"/>
    <col min="4" max="4" width="34.42578125" bestFit="1" customWidth="1"/>
  </cols>
  <sheetData>
    <row r="1" spans="1:5">
      <c r="A1" s="8" t="s">
        <v>2064</v>
      </c>
      <c r="B1" s="8" t="s">
        <v>199</v>
      </c>
      <c r="C1" s="8" t="s">
        <v>1948</v>
      </c>
      <c r="D1" s="8" t="s">
        <v>1949</v>
      </c>
      <c r="E1" s="8" t="s">
        <v>1950</v>
      </c>
    </row>
    <row r="2" spans="1:5">
      <c r="A2" t="s">
        <v>2218</v>
      </c>
      <c r="B2" t="s">
        <v>2066</v>
      </c>
      <c r="C2" t="s">
        <v>2065</v>
      </c>
      <c r="D2" t="s">
        <v>1951</v>
      </c>
      <c r="E2" t="s">
        <v>1952</v>
      </c>
    </row>
    <row r="3" spans="1:5">
      <c r="A3" t="s">
        <v>2219</v>
      </c>
      <c r="B3" t="s">
        <v>2067</v>
      </c>
      <c r="C3" t="s">
        <v>1953</v>
      </c>
      <c r="D3" t="s">
        <v>1954</v>
      </c>
      <c r="E3" t="s">
        <v>1955</v>
      </c>
    </row>
    <row r="4" spans="1:5">
      <c r="A4" t="s">
        <v>2220</v>
      </c>
      <c r="B4" t="s">
        <v>837</v>
      </c>
      <c r="C4" t="s">
        <v>1956</v>
      </c>
      <c r="D4" t="s">
        <v>1957</v>
      </c>
      <c r="E4" t="s">
        <v>1958</v>
      </c>
    </row>
    <row r="5" spans="1:5">
      <c r="A5" t="s">
        <v>2221</v>
      </c>
      <c r="B5" t="s">
        <v>2068</v>
      </c>
      <c r="C5" t="s">
        <v>1959</v>
      </c>
      <c r="D5" t="s">
        <v>1960</v>
      </c>
      <c r="E5" t="s">
        <v>1961</v>
      </c>
    </row>
    <row r="6" spans="1:5">
      <c r="A6" t="s">
        <v>2222</v>
      </c>
      <c r="B6" t="s">
        <v>2069</v>
      </c>
      <c r="C6" t="s">
        <v>1962</v>
      </c>
      <c r="D6" t="s">
        <v>1963</v>
      </c>
      <c r="E6" t="s">
        <v>1964</v>
      </c>
    </row>
    <row r="7" spans="1:5">
      <c r="A7" t="s">
        <v>2223</v>
      </c>
      <c r="B7" t="s">
        <v>2070</v>
      </c>
      <c r="C7" t="s">
        <v>1965</v>
      </c>
      <c r="D7" t="s">
        <v>1966</v>
      </c>
      <c r="E7" t="s">
        <v>1967</v>
      </c>
    </row>
    <row r="8" spans="1:5">
      <c r="A8" t="s">
        <v>2224</v>
      </c>
      <c r="B8" t="s">
        <v>2071</v>
      </c>
      <c r="C8" t="s">
        <v>1968</v>
      </c>
      <c r="D8" t="s">
        <v>1969</v>
      </c>
      <c r="E8" t="s">
        <v>1970</v>
      </c>
    </row>
    <row r="9" spans="1:5">
      <c r="A9" t="s">
        <v>2225</v>
      </c>
      <c r="B9" t="s">
        <v>2073</v>
      </c>
      <c r="C9" t="s">
        <v>1971</v>
      </c>
      <c r="D9" t="s">
        <v>1972</v>
      </c>
      <c r="E9" t="s">
        <v>2072</v>
      </c>
    </row>
    <row r="10" spans="1:5">
      <c r="A10" t="s">
        <v>2226</v>
      </c>
      <c r="B10" t="s">
        <v>2074</v>
      </c>
      <c r="C10" t="s">
        <v>1973</v>
      </c>
      <c r="D10" t="s">
        <v>1974</v>
      </c>
      <c r="E10" t="s">
        <v>1975</v>
      </c>
    </row>
    <row r="11" spans="1:5">
      <c r="A11" t="s">
        <v>2299</v>
      </c>
      <c r="B11" t="s">
        <v>2075</v>
      </c>
      <c r="C11" t="s">
        <v>1976</v>
      </c>
      <c r="D11" t="s">
        <v>1977</v>
      </c>
      <c r="E11" t="s">
        <v>1978</v>
      </c>
    </row>
    <row r="12" spans="1:5">
      <c r="A12" t="s">
        <v>2228</v>
      </c>
      <c r="B12" t="s">
        <v>1249</v>
      </c>
      <c r="C12" t="s">
        <v>1979</v>
      </c>
      <c r="D12" t="s">
        <v>1980</v>
      </c>
      <c r="E12" t="s">
        <v>1981</v>
      </c>
    </row>
    <row r="13" spans="1:5">
      <c r="A13" t="s">
        <v>2229</v>
      </c>
      <c r="B13" t="s">
        <v>2166</v>
      </c>
      <c r="C13" t="s">
        <v>1982</v>
      </c>
      <c r="D13" t="s">
        <v>1983</v>
      </c>
      <c r="E13" t="s">
        <v>1964</v>
      </c>
    </row>
    <row r="14" spans="1:5">
      <c r="A14" t="s">
        <v>2230</v>
      </c>
      <c r="B14" t="s">
        <v>2076</v>
      </c>
      <c r="C14" t="s">
        <v>1984</v>
      </c>
      <c r="D14" t="s">
        <v>1985</v>
      </c>
      <c r="E14" t="s">
        <v>1986</v>
      </c>
    </row>
    <row r="15" spans="1:5">
      <c r="A15" t="s">
        <v>2174</v>
      </c>
      <c r="B15" t="s">
        <v>2077</v>
      </c>
      <c r="C15" t="s">
        <v>1987</v>
      </c>
      <c r="D15" t="s">
        <v>1988</v>
      </c>
      <c r="E15" t="s">
        <v>1989</v>
      </c>
    </row>
    <row r="16" spans="1:5">
      <c r="A16" t="s">
        <v>2175</v>
      </c>
      <c r="B16" t="s">
        <v>2078</v>
      </c>
      <c r="D16" t="s">
        <v>1990</v>
      </c>
      <c r="E16" t="s">
        <v>1991</v>
      </c>
    </row>
    <row r="17" spans="1:5">
      <c r="A17" t="s">
        <v>2176</v>
      </c>
      <c r="B17" t="s">
        <v>2079</v>
      </c>
      <c r="D17" t="s">
        <v>1992</v>
      </c>
      <c r="E17" t="s">
        <v>1993</v>
      </c>
    </row>
    <row r="18" spans="1:5">
      <c r="A18" t="s">
        <v>2177</v>
      </c>
      <c r="B18" t="s">
        <v>2080</v>
      </c>
      <c r="D18" t="s">
        <v>1994</v>
      </c>
      <c r="E18" t="s">
        <v>1995</v>
      </c>
    </row>
    <row r="19" spans="1:5">
      <c r="A19" t="s">
        <v>2231</v>
      </c>
      <c r="B19" t="s">
        <v>2081</v>
      </c>
      <c r="D19" t="s">
        <v>2124</v>
      </c>
      <c r="E19" t="s">
        <v>1996</v>
      </c>
    </row>
    <row r="20" spans="1:5">
      <c r="A20" t="s">
        <v>2178</v>
      </c>
      <c r="B20" t="s">
        <v>2082</v>
      </c>
      <c r="D20" t="s">
        <v>1997</v>
      </c>
      <c r="E20" t="s">
        <v>1964</v>
      </c>
    </row>
    <row r="21" spans="1:5">
      <c r="A21" t="s">
        <v>2179</v>
      </c>
      <c r="B21" t="s">
        <v>2083</v>
      </c>
      <c r="D21" t="s">
        <v>1998</v>
      </c>
      <c r="E21" t="s">
        <v>1999</v>
      </c>
    </row>
    <row r="22" spans="1:5">
      <c r="A22" t="s">
        <v>2232</v>
      </c>
      <c r="B22" t="s">
        <v>2167</v>
      </c>
      <c r="D22" t="s">
        <v>2000</v>
      </c>
      <c r="E22" t="s">
        <v>2001</v>
      </c>
    </row>
    <row r="23" spans="1:5">
      <c r="A23" t="s">
        <v>2180</v>
      </c>
      <c r="B23" t="s">
        <v>2084</v>
      </c>
      <c r="D23" t="s">
        <v>2002</v>
      </c>
      <c r="E23" t="s">
        <v>2003</v>
      </c>
    </row>
    <row r="24" spans="1:5">
      <c r="A24" t="s">
        <v>2181</v>
      </c>
      <c r="B24" t="s">
        <v>2168</v>
      </c>
      <c r="D24" t="s">
        <v>2004</v>
      </c>
      <c r="E24" t="s">
        <v>2005</v>
      </c>
    </row>
    <row r="25" spans="1:5">
      <c r="A25" t="s">
        <v>2182</v>
      </c>
      <c r="B25" t="s">
        <v>2085</v>
      </c>
      <c r="D25" t="s">
        <v>2006</v>
      </c>
      <c r="E25" t="s">
        <v>2007</v>
      </c>
    </row>
    <row r="26" spans="1:5">
      <c r="A26" t="s">
        <v>2233</v>
      </c>
      <c r="B26" t="s">
        <v>2086</v>
      </c>
      <c r="D26" t="s">
        <v>2008</v>
      </c>
      <c r="E26" t="s">
        <v>2009</v>
      </c>
    </row>
    <row r="27" spans="1:5">
      <c r="A27" t="s">
        <v>2234</v>
      </c>
      <c r="B27" t="s">
        <v>2087</v>
      </c>
      <c r="D27" t="s">
        <v>2010</v>
      </c>
      <c r="E27" t="s">
        <v>2011</v>
      </c>
    </row>
    <row r="28" spans="1:5">
      <c r="A28" t="s">
        <v>2235</v>
      </c>
      <c r="B28" t="s">
        <v>2088</v>
      </c>
      <c r="D28" t="s">
        <v>2012</v>
      </c>
      <c r="E28" t="s">
        <v>2013</v>
      </c>
    </row>
    <row r="29" spans="1:5">
      <c r="A29" t="s">
        <v>2236</v>
      </c>
      <c r="B29" t="s">
        <v>2089</v>
      </c>
      <c r="D29" t="s">
        <v>2014</v>
      </c>
      <c r="E29" t="s">
        <v>2015</v>
      </c>
    </row>
    <row r="30" spans="1:5">
      <c r="A30" s="187" t="s">
        <v>2308</v>
      </c>
      <c r="B30" s="187" t="s">
        <v>2309</v>
      </c>
      <c r="D30" t="s">
        <v>2016</v>
      </c>
      <c r="E30" t="s">
        <v>2017</v>
      </c>
    </row>
    <row r="31" spans="1:5">
      <c r="A31" t="s">
        <v>2237</v>
      </c>
      <c r="B31" t="s">
        <v>2090</v>
      </c>
      <c r="D31" t="s">
        <v>2018</v>
      </c>
      <c r="E31" t="s">
        <v>2096</v>
      </c>
    </row>
    <row r="32" spans="1:5">
      <c r="A32" t="s">
        <v>2238</v>
      </c>
      <c r="B32" t="s">
        <v>2091</v>
      </c>
      <c r="D32" t="s">
        <v>2019</v>
      </c>
      <c r="E32" t="s">
        <v>2020</v>
      </c>
    </row>
    <row r="33" spans="1:5">
      <c r="A33" t="s">
        <v>2239</v>
      </c>
      <c r="B33" t="s">
        <v>2092</v>
      </c>
      <c r="D33" t="s">
        <v>2021</v>
      </c>
      <c r="E33" t="s">
        <v>2022</v>
      </c>
    </row>
    <row r="34" spans="1:5">
      <c r="A34" t="s">
        <v>2240</v>
      </c>
      <c r="B34" t="s">
        <v>2093</v>
      </c>
      <c r="D34" t="s">
        <v>2023</v>
      </c>
      <c r="E34" t="s">
        <v>2024</v>
      </c>
    </row>
    <row r="35" spans="1:5">
      <c r="A35" t="s">
        <v>2241</v>
      </c>
      <c r="B35" t="s">
        <v>2094</v>
      </c>
      <c r="D35" t="s">
        <v>2025</v>
      </c>
      <c r="E35" t="s">
        <v>2026</v>
      </c>
    </row>
    <row r="36" spans="1:5">
      <c r="A36" t="s">
        <v>2242</v>
      </c>
      <c r="B36" t="s">
        <v>2095</v>
      </c>
      <c r="D36" t="s">
        <v>2027</v>
      </c>
      <c r="E36" t="s">
        <v>2028</v>
      </c>
    </row>
    <row r="37" spans="1:5">
      <c r="A37" t="s">
        <v>2243</v>
      </c>
      <c r="B37" t="s">
        <v>2097</v>
      </c>
      <c r="D37" t="s">
        <v>2029</v>
      </c>
      <c r="E37" t="s">
        <v>2030</v>
      </c>
    </row>
    <row r="38" spans="1:5">
      <c r="A38" t="s">
        <v>2244</v>
      </c>
      <c r="B38" t="s">
        <v>2098</v>
      </c>
      <c r="D38" t="s">
        <v>2031</v>
      </c>
      <c r="E38" t="s">
        <v>2032</v>
      </c>
    </row>
    <row r="39" spans="1:5">
      <c r="A39" t="s">
        <v>2245</v>
      </c>
      <c r="B39" t="s">
        <v>2099</v>
      </c>
      <c r="D39" t="s">
        <v>2162</v>
      </c>
      <c r="E39" t="s">
        <v>2033</v>
      </c>
    </row>
    <row r="40" spans="1:5">
      <c r="A40" t="s">
        <v>2246</v>
      </c>
      <c r="B40" t="s">
        <v>2100</v>
      </c>
      <c r="E40" t="s">
        <v>2034</v>
      </c>
    </row>
    <row r="41" spans="1:5">
      <c r="A41" t="s">
        <v>2247</v>
      </c>
      <c r="B41" t="s">
        <v>2101</v>
      </c>
      <c r="E41" t="s">
        <v>2035</v>
      </c>
    </row>
    <row r="42" spans="1:5">
      <c r="A42" t="s">
        <v>2248</v>
      </c>
      <c r="B42" t="s">
        <v>2102</v>
      </c>
      <c r="E42" t="s">
        <v>2036</v>
      </c>
    </row>
    <row r="43" spans="1:5">
      <c r="A43" t="s">
        <v>2249</v>
      </c>
      <c r="B43" t="s">
        <v>2103</v>
      </c>
      <c r="E43" t="s">
        <v>2037</v>
      </c>
    </row>
    <row r="44" spans="1:5">
      <c r="A44" t="s">
        <v>2250</v>
      </c>
      <c r="B44" t="s">
        <v>2104</v>
      </c>
      <c r="E44" t="s">
        <v>2038</v>
      </c>
    </row>
    <row r="45" spans="1:5">
      <c r="A45" t="s">
        <v>2251</v>
      </c>
      <c r="B45" t="s">
        <v>2105</v>
      </c>
      <c r="E45" t="s">
        <v>2039</v>
      </c>
    </row>
    <row r="46" spans="1:5">
      <c r="A46" t="s">
        <v>2252</v>
      </c>
      <c r="B46" t="s">
        <v>2106</v>
      </c>
      <c r="E46" t="s">
        <v>2040</v>
      </c>
    </row>
    <row r="47" spans="1:5">
      <c r="A47" t="s">
        <v>2253</v>
      </c>
      <c r="B47" t="s">
        <v>2107</v>
      </c>
      <c r="E47" t="s">
        <v>2113</v>
      </c>
    </row>
    <row r="48" spans="1:5">
      <c r="A48" t="s">
        <v>2254</v>
      </c>
      <c r="B48" t="s">
        <v>2108</v>
      </c>
      <c r="E48" t="s">
        <v>2041</v>
      </c>
    </row>
    <row r="49" spans="1:5">
      <c r="A49" t="s">
        <v>2255</v>
      </c>
      <c r="B49" t="s">
        <v>2109</v>
      </c>
      <c r="E49" t="s">
        <v>2042</v>
      </c>
    </row>
    <row r="50" spans="1:5">
      <c r="A50" t="s">
        <v>2256</v>
      </c>
      <c r="B50" t="s">
        <v>2110</v>
      </c>
      <c r="E50" t="s">
        <v>2043</v>
      </c>
    </row>
    <row r="51" spans="1:5">
      <c r="A51" t="s">
        <v>2257</v>
      </c>
      <c r="B51" t="s">
        <v>2111</v>
      </c>
      <c r="E51" t="s">
        <v>2044</v>
      </c>
    </row>
    <row r="52" spans="1:5">
      <c r="A52" t="s">
        <v>2258</v>
      </c>
      <c r="B52" t="s">
        <v>2112</v>
      </c>
      <c r="E52" t="s">
        <v>2045</v>
      </c>
    </row>
    <row r="53" spans="1:5">
      <c r="A53" t="s">
        <v>2259</v>
      </c>
      <c r="B53" t="s">
        <v>2114</v>
      </c>
      <c r="E53" t="s">
        <v>2046</v>
      </c>
    </row>
    <row r="54" spans="1:5">
      <c r="A54" t="s">
        <v>2260</v>
      </c>
      <c r="B54" t="s">
        <v>2115</v>
      </c>
      <c r="E54" t="s">
        <v>2047</v>
      </c>
    </row>
    <row r="55" spans="1:5">
      <c r="A55" t="s">
        <v>859</v>
      </c>
      <c r="B55" t="s">
        <v>814</v>
      </c>
      <c r="E55" t="s">
        <v>2048</v>
      </c>
    </row>
    <row r="56" spans="1:5">
      <c r="A56" t="s">
        <v>2261</v>
      </c>
      <c r="B56" t="s">
        <v>2116</v>
      </c>
      <c r="E56" t="s">
        <v>2049</v>
      </c>
    </row>
    <row r="57" spans="1:5">
      <c r="A57" t="s">
        <v>2262</v>
      </c>
      <c r="B57" t="s">
        <v>2118</v>
      </c>
      <c r="E57" t="s">
        <v>2050</v>
      </c>
    </row>
    <row r="58" spans="1:5">
      <c r="A58" t="s">
        <v>2263</v>
      </c>
      <c r="B58" t="s">
        <v>2117</v>
      </c>
      <c r="E58" t="s">
        <v>2135</v>
      </c>
    </row>
    <row r="59" spans="1:5">
      <c r="A59" t="s">
        <v>2264</v>
      </c>
      <c r="B59" t="s">
        <v>2276</v>
      </c>
      <c r="E59" t="s">
        <v>2051</v>
      </c>
    </row>
    <row r="60" spans="1:5">
      <c r="A60" t="s">
        <v>2183</v>
      </c>
      <c r="B60" t="s">
        <v>2119</v>
      </c>
      <c r="E60" t="s">
        <v>2052</v>
      </c>
    </row>
    <row r="61" spans="1:5">
      <c r="A61" t="s">
        <v>2184</v>
      </c>
      <c r="B61" t="s">
        <v>2120</v>
      </c>
      <c r="E61" t="s">
        <v>2053</v>
      </c>
    </row>
    <row r="62" spans="1:5">
      <c r="A62" t="s">
        <v>2185</v>
      </c>
      <c r="B62" t="s">
        <v>2121</v>
      </c>
      <c r="E62" t="s">
        <v>2054</v>
      </c>
    </row>
    <row r="63" spans="1:5">
      <c r="A63" t="s">
        <v>2186</v>
      </c>
      <c r="B63" t="s">
        <v>2122</v>
      </c>
      <c r="E63" t="s">
        <v>2055</v>
      </c>
    </row>
    <row r="64" spans="1:5">
      <c r="A64" t="s">
        <v>2300</v>
      </c>
      <c r="B64" t="s">
        <v>2301</v>
      </c>
      <c r="E64" t="s">
        <v>2056</v>
      </c>
    </row>
    <row r="65" spans="1:5">
      <c r="A65" t="s">
        <v>2187</v>
      </c>
      <c r="B65" t="s">
        <v>2123</v>
      </c>
      <c r="E65" t="s">
        <v>2057</v>
      </c>
    </row>
    <row r="66" spans="1:5">
      <c r="A66" t="s">
        <v>2188</v>
      </c>
      <c r="B66" t="s">
        <v>2125</v>
      </c>
      <c r="E66" t="s">
        <v>2058</v>
      </c>
    </row>
    <row r="67" spans="1:5">
      <c r="A67" t="s">
        <v>2189</v>
      </c>
      <c r="B67" t="s">
        <v>2126</v>
      </c>
      <c r="E67" t="s">
        <v>2059</v>
      </c>
    </row>
    <row r="68" spans="1:5">
      <c r="A68" t="s">
        <v>2265</v>
      </c>
      <c r="B68" t="s">
        <v>2277</v>
      </c>
      <c r="E68" t="s">
        <v>2146</v>
      </c>
    </row>
    <row r="69" spans="1:5">
      <c r="A69" t="s">
        <v>2169</v>
      </c>
      <c r="B69" t="s">
        <v>2171</v>
      </c>
      <c r="E69" t="s">
        <v>1964</v>
      </c>
    </row>
    <row r="70" spans="1:5">
      <c r="A70" t="s">
        <v>2170</v>
      </c>
      <c r="B70" t="s">
        <v>2278</v>
      </c>
      <c r="E70" t="s">
        <v>2060</v>
      </c>
    </row>
    <row r="71" spans="1:5">
      <c r="A71" t="s">
        <v>2190</v>
      </c>
      <c r="B71" t="s">
        <v>2127</v>
      </c>
      <c r="E71" t="s">
        <v>2061</v>
      </c>
    </row>
    <row r="72" spans="1:5">
      <c r="A72" t="s">
        <v>2191</v>
      </c>
      <c r="B72" t="s">
        <v>2128</v>
      </c>
      <c r="E72" t="s">
        <v>2062</v>
      </c>
    </row>
    <row r="73" spans="1:5">
      <c r="A73" t="s">
        <v>2192</v>
      </c>
      <c r="B73" t="s">
        <v>2129</v>
      </c>
      <c r="E73" t="s">
        <v>2063</v>
      </c>
    </row>
    <row r="74" spans="1:5">
      <c r="A74" t="s">
        <v>2193</v>
      </c>
      <c r="B74" t="s">
        <v>2130</v>
      </c>
      <c r="E74" t="s">
        <v>1964</v>
      </c>
    </row>
    <row r="75" spans="1:5">
      <c r="A75" t="s">
        <v>2266</v>
      </c>
      <c r="B75" t="s">
        <v>2131</v>
      </c>
    </row>
    <row r="76" spans="1:5">
      <c r="A76" t="s">
        <v>2194</v>
      </c>
      <c r="B76" t="s">
        <v>2132</v>
      </c>
    </row>
    <row r="77" spans="1:5">
      <c r="A77" t="s">
        <v>2195</v>
      </c>
      <c r="B77" t="s">
        <v>2133</v>
      </c>
    </row>
    <row r="78" spans="1:5">
      <c r="A78" t="s">
        <v>2196</v>
      </c>
      <c r="B78" t="s">
        <v>2134</v>
      </c>
    </row>
    <row r="79" spans="1:5">
      <c r="A79" t="s">
        <v>2197</v>
      </c>
      <c r="B79" t="s">
        <v>2136</v>
      </c>
    </row>
    <row r="80" spans="1:5">
      <c r="A80" t="s">
        <v>2198</v>
      </c>
      <c r="B80" t="s">
        <v>2137</v>
      </c>
    </row>
    <row r="81" spans="1:2">
      <c r="A81" t="s">
        <v>2199</v>
      </c>
      <c r="B81" t="s">
        <v>2138</v>
      </c>
    </row>
    <row r="82" spans="1:2">
      <c r="A82" t="s">
        <v>2200</v>
      </c>
      <c r="B82" t="s">
        <v>2139</v>
      </c>
    </row>
    <row r="83" spans="1:2">
      <c r="A83" t="s">
        <v>2201</v>
      </c>
      <c r="B83" t="s">
        <v>2140</v>
      </c>
    </row>
    <row r="84" spans="1:2">
      <c r="A84" t="s">
        <v>2202</v>
      </c>
      <c r="B84" t="s">
        <v>829</v>
      </c>
    </row>
    <row r="85" spans="1:2">
      <c r="A85" t="s">
        <v>2267</v>
      </c>
      <c r="B85" t="s">
        <v>2141</v>
      </c>
    </row>
    <row r="86" spans="1:2">
      <c r="A86" t="s">
        <v>2203</v>
      </c>
      <c r="B86" t="s">
        <v>2142</v>
      </c>
    </row>
    <row r="87" spans="1:2">
      <c r="A87" t="s">
        <v>2204</v>
      </c>
      <c r="B87" t="s">
        <v>2143</v>
      </c>
    </row>
    <row r="88" spans="1:2">
      <c r="A88" t="s">
        <v>2205</v>
      </c>
      <c r="B88" t="s">
        <v>2144</v>
      </c>
    </row>
    <row r="89" spans="1:2">
      <c r="A89" t="s">
        <v>2206</v>
      </c>
      <c r="B89" t="s">
        <v>2145</v>
      </c>
    </row>
    <row r="90" spans="1:2">
      <c r="A90" t="s">
        <v>2207</v>
      </c>
      <c r="B90" t="s">
        <v>827</v>
      </c>
    </row>
    <row r="91" spans="1:2">
      <c r="A91" t="s">
        <v>2208</v>
      </c>
      <c r="B91" t="s">
        <v>2172</v>
      </c>
    </row>
    <row r="92" spans="1:2">
      <c r="A92" t="s">
        <v>2209</v>
      </c>
      <c r="B92" t="s">
        <v>2147</v>
      </c>
    </row>
    <row r="93" spans="1:2">
      <c r="A93" t="s">
        <v>2210</v>
      </c>
      <c r="B93" t="s">
        <v>2148</v>
      </c>
    </row>
    <row r="94" spans="1:2">
      <c r="A94" t="s">
        <v>2268</v>
      </c>
      <c r="B94" t="s">
        <v>2149</v>
      </c>
    </row>
    <row r="95" spans="1:2">
      <c r="A95" t="s">
        <v>2269</v>
      </c>
      <c r="B95" t="s">
        <v>2150</v>
      </c>
    </row>
    <row r="96" spans="1:2">
      <c r="A96" t="s">
        <v>2270</v>
      </c>
      <c r="B96" t="s">
        <v>2173</v>
      </c>
    </row>
    <row r="97" spans="1:2">
      <c r="A97" t="s">
        <v>2151</v>
      </c>
      <c r="B97" t="s">
        <v>2152</v>
      </c>
    </row>
    <row r="98" spans="1:2">
      <c r="A98" t="s">
        <v>2211</v>
      </c>
      <c r="B98" t="s">
        <v>2153</v>
      </c>
    </row>
    <row r="99" spans="1:2">
      <c r="A99" t="s">
        <v>2212</v>
      </c>
      <c r="B99" t="s">
        <v>2154</v>
      </c>
    </row>
    <row r="100" spans="1:2">
      <c r="A100" t="s">
        <v>2213</v>
      </c>
      <c r="B100" t="s">
        <v>2155</v>
      </c>
    </row>
    <row r="101" spans="1:2">
      <c r="A101" t="s">
        <v>2214</v>
      </c>
      <c r="B101" t="s">
        <v>2156</v>
      </c>
    </row>
    <row r="102" spans="1:2">
      <c r="A102" t="s">
        <v>2215</v>
      </c>
      <c r="B102" t="s">
        <v>2157</v>
      </c>
    </row>
    <row r="103" spans="1:2">
      <c r="A103" t="s">
        <v>2158</v>
      </c>
      <c r="B103" t="s">
        <v>2159</v>
      </c>
    </row>
    <row r="104" spans="1:2">
      <c r="A104" t="s">
        <v>2160</v>
      </c>
      <c r="B104" t="s">
        <v>2161</v>
      </c>
    </row>
    <row r="105" spans="1:2">
      <c r="A105" t="s">
        <v>2216</v>
      </c>
      <c r="B105" t="s">
        <v>2163</v>
      </c>
    </row>
    <row r="106" spans="1:2">
      <c r="A106" t="s">
        <v>2217</v>
      </c>
      <c r="B106" t="s">
        <v>2164</v>
      </c>
    </row>
    <row r="107" spans="1:2">
      <c r="A107" t="s">
        <v>535</v>
      </c>
      <c r="B107" t="s">
        <v>2165</v>
      </c>
    </row>
  </sheetData>
  <pageMargins left="0.7" right="0.7" top="0.75" bottom="0.75" header="0.3" footer="0.3"/>
  <pageSetup paperSize="9" orientation="portrait" r:id="rId1"/>
  <headerFooter>
    <oddFooter>&amp;C_x000D_&amp;1#&amp;"Aptos"&amp;12&amp;K000000 Nasdaq Confidential: Distribution limited to need-to-know recipients</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tabColor rgb="FFFFFF00"/>
  </sheetPr>
  <dimension ref="A1:M2213"/>
  <sheetViews>
    <sheetView zoomScale="106" zoomScaleNormal="106" workbookViewId="0">
      <pane xSplit="2" ySplit="1" topLeftCell="C1901" activePane="bottomRight" state="frozen"/>
      <selection pane="topRight" activeCell="C1" sqref="C1"/>
      <selection pane="bottomLeft" activeCell="A2" sqref="A2"/>
      <selection pane="bottomRight" activeCell="G1906" sqref="G1906"/>
    </sheetView>
  </sheetViews>
  <sheetFormatPr defaultColWidth="25.42578125" defaultRowHeight="15"/>
  <cols>
    <col min="1" max="1" width="32.85546875" customWidth="1"/>
    <col min="2" max="2" width="25.42578125" customWidth="1"/>
    <col min="3" max="3" width="7.5703125" style="166" customWidth="1"/>
    <col min="4" max="4" width="24.5703125" customWidth="1"/>
    <col min="5" max="5" width="7.5703125" style="166" customWidth="1"/>
    <col min="6" max="6" width="36" customWidth="1"/>
    <col min="7" max="7" width="36.42578125" customWidth="1"/>
    <col min="8" max="10" width="34.5703125" customWidth="1"/>
    <col min="11" max="11" width="25.42578125" customWidth="1"/>
  </cols>
  <sheetData>
    <row r="1" spans="1:13" s="8" customFormat="1">
      <c r="A1" s="8" t="s">
        <v>905</v>
      </c>
      <c r="B1" s="8" t="s">
        <v>199</v>
      </c>
      <c r="C1" s="167"/>
      <c r="D1" s="8" t="s">
        <v>947</v>
      </c>
      <c r="E1" s="167"/>
      <c r="F1" s="8" t="s">
        <v>647</v>
      </c>
      <c r="G1" s="8" t="s">
        <v>673</v>
      </c>
      <c r="H1" s="8" t="s">
        <v>2271</v>
      </c>
      <c r="I1" s="8" t="s">
        <v>2275</v>
      </c>
      <c r="J1" s="8" t="s">
        <v>637</v>
      </c>
      <c r="K1" s="8" t="s">
        <v>2274</v>
      </c>
      <c r="M1" s="8" t="s">
        <v>4286</v>
      </c>
    </row>
    <row r="2" spans="1:13">
      <c r="A2" t="s">
        <v>2218</v>
      </c>
      <c r="B2" t="s">
        <v>2066</v>
      </c>
      <c r="D2" t="s">
        <v>647</v>
      </c>
      <c r="F2" t="s">
        <v>2218</v>
      </c>
      <c r="G2" s="191" t="s">
        <v>7476</v>
      </c>
      <c r="H2" t="s">
        <v>2272</v>
      </c>
      <c r="I2" t="s">
        <v>2273</v>
      </c>
      <c r="J2" t="s">
        <v>906</v>
      </c>
      <c r="K2" t="s">
        <v>933</v>
      </c>
      <c r="M2" s="273" t="s">
        <v>4285</v>
      </c>
    </row>
    <row r="3" spans="1:13">
      <c r="A3" t="s">
        <v>2219</v>
      </c>
      <c r="B3" t="s">
        <v>2067</v>
      </c>
      <c r="D3" t="s">
        <v>673</v>
      </c>
      <c r="F3" t="s">
        <v>2219</v>
      </c>
      <c r="G3" t="s">
        <v>4763</v>
      </c>
      <c r="J3" t="s">
        <v>907</v>
      </c>
      <c r="K3" t="s">
        <v>935</v>
      </c>
    </row>
    <row r="4" spans="1:13">
      <c r="A4" t="s">
        <v>2220</v>
      </c>
      <c r="B4" t="s">
        <v>837</v>
      </c>
      <c r="D4" t="s">
        <v>2271</v>
      </c>
      <c r="F4" t="s">
        <v>2220</v>
      </c>
      <c r="G4" t="s">
        <v>2437</v>
      </c>
      <c r="J4" t="s">
        <v>4649</v>
      </c>
      <c r="K4" t="s">
        <v>937</v>
      </c>
    </row>
    <row r="5" spans="1:13">
      <c r="A5" t="s">
        <v>2221</v>
      </c>
      <c r="B5" t="s">
        <v>2068</v>
      </c>
      <c r="D5" t="s">
        <v>2275</v>
      </c>
      <c r="F5" t="s">
        <v>2221</v>
      </c>
      <c r="G5" t="s">
        <v>46</v>
      </c>
      <c r="H5" s="8"/>
      <c r="I5" s="8"/>
      <c r="J5" t="s">
        <v>1327</v>
      </c>
      <c r="K5" t="s">
        <v>939</v>
      </c>
    </row>
    <row r="6" spans="1:13">
      <c r="A6" t="s">
        <v>2222</v>
      </c>
      <c r="B6" t="s">
        <v>2069</v>
      </c>
      <c r="D6" t="s">
        <v>637</v>
      </c>
      <c r="F6" t="s">
        <v>2222</v>
      </c>
      <c r="G6" t="s">
        <v>4233</v>
      </c>
      <c r="J6" t="s">
        <v>908</v>
      </c>
      <c r="K6" t="s">
        <v>941</v>
      </c>
    </row>
    <row r="7" spans="1:13">
      <c r="A7" t="s">
        <v>2223</v>
      </c>
      <c r="B7" t="s">
        <v>2070</v>
      </c>
      <c r="D7" t="s">
        <v>2274</v>
      </c>
      <c r="F7" t="s">
        <v>2223</v>
      </c>
      <c r="G7" t="s">
        <v>3040</v>
      </c>
      <c r="J7" t="s">
        <v>1295</v>
      </c>
      <c r="K7" t="s">
        <v>943</v>
      </c>
    </row>
    <row r="8" spans="1:13">
      <c r="A8" t="s">
        <v>2224</v>
      </c>
      <c r="B8" t="s">
        <v>2071</v>
      </c>
      <c r="F8" t="s">
        <v>2224</v>
      </c>
      <c r="G8" t="s">
        <v>3774</v>
      </c>
      <c r="H8" s="193"/>
      <c r="I8" s="193"/>
      <c r="J8" t="s">
        <v>3636</v>
      </c>
      <c r="K8" t="s">
        <v>944</v>
      </c>
    </row>
    <row r="9" spans="1:13">
      <c r="A9" t="s">
        <v>2225</v>
      </c>
      <c r="B9" t="s">
        <v>2073</v>
      </c>
      <c r="F9" t="s">
        <v>2225</v>
      </c>
      <c r="G9" s="191" t="s">
        <v>7300</v>
      </c>
      <c r="J9" t="s">
        <v>4230</v>
      </c>
      <c r="K9" t="s">
        <v>946</v>
      </c>
    </row>
    <row r="10" spans="1:13">
      <c r="A10" t="s">
        <v>2226</v>
      </c>
      <c r="B10" t="s">
        <v>2074</v>
      </c>
      <c r="F10" t="s">
        <v>2226</v>
      </c>
      <c r="G10" t="s">
        <v>1446</v>
      </c>
      <c r="H10" s="8"/>
      <c r="I10" s="8"/>
      <c r="J10" t="s">
        <v>909</v>
      </c>
      <c r="K10" t="s">
        <v>966</v>
      </c>
    </row>
    <row r="11" spans="1:13">
      <c r="A11" t="s">
        <v>2227</v>
      </c>
      <c r="B11" t="s">
        <v>2075</v>
      </c>
      <c r="F11" t="s">
        <v>2227</v>
      </c>
      <c r="G11" t="s">
        <v>3042</v>
      </c>
      <c r="J11" t="s">
        <v>991</v>
      </c>
    </row>
    <row r="12" spans="1:13">
      <c r="A12" t="s">
        <v>2228</v>
      </c>
      <c r="B12" t="s">
        <v>1249</v>
      </c>
      <c r="F12" t="s">
        <v>2228</v>
      </c>
      <c r="G12" t="s">
        <v>4765</v>
      </c>
      <c r="J12" t="s">
        <v>910</v>
      </c>
    </row>
    <row r="13" spans="1:13">
      <c r="A13" t="s">
        <v>2229</v>
      </c>
      <c r="B13" t="s">
        <v>2166</v>
      </c>
      <c r="F13" t="s">
        <v>2229</v>
      </c>
      <c r="G13" s="191" t="s">
        <v>7302</v>
      </c>
      <c r="J13" t="s">
        <v>911</v>
      </c>
    </row>
    <row r="14" spans="1:13">
      <c r="A14" t="s">
        <v>2230</v>
      </c>
      <c r="B14" t="s">
        <v>2076</v>
      </c>
      <c r="F14" t="s">
        <v>2230</v>
      </c>
      <c r="G14" t="s">
        <v>4342</v>
      </c>
      <c r="J14" t="s">
        <v>1328</v>
      </c>
    </row>
    <row r="15" spans="1:13">
      <c r="A15" t="s">
        <v>2174</v>
      </c>
      <c r="B15" t="s">
        <v>2077</v>
      </c>
      <c r="F15" t="s">
        <v>2174</v>
      </c>
      <c r="G15" t="s">
        <v>4766</v>
      </c>
      <c r="J15" t="s">
        <v>1333</v>
      </c>
    </row>
    <row r="16" spans="1:13">
      <c r="A16" t="s">
        <v>2175</v>
      </c>
      <c r="B16" t="s">
        <v>2078</v>
      </c>
      <c r="F16" t="s">
        <v>2175</v>
      </c>
      <c r="G16" t="s">
        <v>3044</v>
      </c>
      <c r="J16" t="s">
        <v>1329</v>
      </c>
    </row>
    <row r="17" spans="1:10">
      <c r="A17" t="s">
        <v>2176</v>
      </c>
      <c r="B17" t="s">
        <v>2079</v>
      </c>
      <c r="F17" t="s">
        <v>2176</v>
      </c>
      <c r="G17" t="s">
        <v>4768</v>
      </c>
      <c r="J17" t="s">
        <v>912</v>
      </c>
    </row>
    <row r="18" spans="1:10">
      <c r="A18" t="s">
        <v>2177</v>
      </c>
      <c r="B18" t="s">
        <v>2080</v>
      </c>
      <c r="F18" t="s">
        <v>2177</v>
      </c>
      <c r="G18" t="s">
        <v>4770</v>
      </c>
      <c r="J18" t="s">
        <v>1458</v>
      </c>
    </row>
    <row r="19" spans="1:10">
      <c r="A19" t="s">
        <v>2231</v>
      </c>
      <c r="B19" t="s">
        <v>2081</v>
      </c>
      <c r="F19" t="s">
        <v>2231</v>
      </c>
      <c r="G19" t="s">
        <v>3688</v>
      </c>
      <c r="J19" t="s">
        <v>967</v>
      </c>
    </row>
    <row r="20" spans="1:10">
      <c r="A20" t="s">
        <v>2178</v>
      </c>
      <c r="B20" t="s">
        <v>2082</v>
      </c>
      <c r="F20" t="s">
        <v>2178</v>
      </c>
      <c r="G20" t="s">
        <v>4235</v>
      </c>
      <c r="J20" t="s">
        <v>3576</v>
      </c>
    </row>
    <row r="21" spans="1:10">
      <c r="A21" t="s">
        <v>2179</v>
      </c>
      <c r="B21" t="s">
        <v>2083</v>
      </c>
      <c r="F21" t="s">
        <v>2179</v>
      </c>
      <c r="G21" t="s">
        <v>4772</v>
      </c>
      <c r="J21" t="s">
        <v>3575</v>
      </c>
    </row>
    <row r="22" spans="1:10">
      <c r="A22" t="s">
        <v>2232</v>
      </c>
      <c r="B22" t="s">
        <v>2167</v>
      </c>
      <c r="F22" t="s">
        <v>2232</v>
      </c>
      <c r="G22" t="s">
        <v>3738</v>
      </c>
      <c r="J22" t="s">
        <v>3578</v>
      </c>
    </row>
    <row r="23" spans="1:10">
      <c r="A23" t="s">
        <v>2180</v>
      </c>
      <c r="B23" t="s">
        <v>2084</v>
      </c>
      <c r="F23" t="s">
        <v>2180</v>
      </c>
      <c r="G23" t="s">
        <v>4774</v>
      </c>
      <c r="J23" t="s">
        <v>3578</v>
      </c>
    </row>
    <row r="24" spans="1:10">
      <c r="A24" t="s">
        <v>2181</v>
      </c>
      <c r="B24" t="s">
        <v>2168</v>
      </c>
      <c r="F24" t="s">
        <v>2181</v>
      </c>
      <c r="G24" t="s">
        <v>4203</v>
      </c>
      <c r="J24" t="s">
        <v>4225</v>
      </c>
    </row>
    <row r="25" spans="1:10">
      <c r="A25" t="s">
        <v>2182</v>
      </c>
      <c r="B25" t="s">
        <v>2085</v>
      </c>
      <c r="F25" t="s">
        <v>2182</v>
      </c>
      <c r="G25" t="s">
        <v>1390</v>
      </c>
      <c r="J25" t="s">
        <v>4224</v>
      </c>
    </row>
    <row r="26" spans="1:10">
      <c r="A26" t="s">
        <v>2233</v>
      </c>
      <c r="B26" t="s">
        <v>2086</v>
      </c>
      <c r="F26" t="s">
        <v>2233</v>
      </c>
      <c r="G26" t="s">
        <v>2826</v>
      </c>
      <c r="J26" t="s">
        <v>4228</v>
      </c>
    </row>
    <row r="27" spans="1:10">
      <c r="A27" t="s">
        <v>2234</v>
      </c>
      <c r="B27" t="s">
        <v>2087</v>
      </c>
      <c r="F27" t="s">
        <v>2234</v>
      </c>
      <c r="G27" t="s">
        <v>4777</v>
      </c>
    </row>
    <row r="28" spans="1:10">
      <c r="A28" t="s">
        <v>2235</v>
      </c>
      <c r="B28" t="s">
        <v>2088</v>
      </c>
      <c r="F28" t="s">
        <v>2235</v>
      </c>
      <c r="G28" t="s">
        <v>3776</v>
      </c>
    </row>
    <row r="29" spans="1:10">
      <c r="A29" s="187" t="s">
        <v>2308</v>
      </c>
      <c r="B29" s="187" t="s">
        <v>2309</v>
      </c>
      <c r="F29" t="s">
        <v>2236</v>
      </c>
      <c r="G29" t="s">
        <v>4386</v>
      </c>
    </row>
    <row r="30" spans="1:10">
      <c r="A30" t="s">
        <v>2236</v>
      </c>
      <c r="B30" t="s">
        <v>2089</v>
      </c>
      <c r="F30" s="187" t="s">
        <v>2308</v>
      </c>
      <c r="G30" t="s">
        <v>3046</v>
      </c>
    </row>
    <row r="31" spans="1:10">
      <c r="A31" t="s">
        <v>2237</v>
      </c>
      <c r="B31" t="s">
        <v>2090</v>
      </c>
      <c r="F31" t="s">
        <v>2237</v>
      </c>
      <c r="G31" t="s">
        <v>4779</v>
      </c>
    </row>
    <row r="32" spans="1:10">
      <c r="A32" t="s">
        <v>2238</v>
      </c>
      <c r="B32" t="s">
        <v>2091</v>
      </c>
      <c r="F32" t="s">
        <v>2238</v>
      </c>
      <c r="G32" t="s">
        <v>4779</v>
      </c>
    </row>
    <row r="33" spans="1:11">
      <c r="A33" t="s">
        <v>2239</v>
      </c>
      <c r="B33" t="s">
        <v>2092</v>
      </c>
      <c r="F33" t="s">
        <v>2239</v>
      </c>
      <c r="G33" t="s">
        <v>4388</v>
      </c>
    </row>
    <row r="34" spans="1:11">
      <c r="A34" t="s">
        <v>2240</v>
      </c>
      <c r="B34" t="s">
        <v>2093</v>
      </c>
      <c r="F34" t="s">
        <v>2240</v>
      </c>
      <c r="G34" t="s">
        <v>1546</v>
      </c>
    </row>
    <row r="35" spans="1:11">
      <c r="A35" t="s">
        <v>2241</v>
      </c>
      <c r="B35" t="s">
        <v>2094</v>
      </c>
      <c r="F35" t="s">
        <v>2241</v>
      </c>
      <c r="G35" t="s">
        <v>3048</v>
      </c>
    </row>
    <row r="36" spans="1:11">
      <c r="A36" t="s">
        <v>2242</v>
      </c>
      <c r="B36" t="s">
        <v>2095</v>
      </c>
      <c r="F36" t="s">
        <v>2242</v>
      </c>
      <c r="G36" t="s">
        <v>3022</v>
      </c>
      <c r="J36" s="191"/>
      <c r="K36" t="s">
        <v>1016</v>
      </c>
    </row>
    <row r="37" spans="1:11">
      <c r="A37" t="s">
        <v>2243</v>
      </c>
      <c r="B37" t="s">
        <v>2097</v>
      </c>
      <c r="F37" t="s">
        <v>2243</v>
      </c>
      <c r="G37" t="s">
        <v>4780</v>
      </c>
      <c r="K37" t="s">
        <v>1016</v>
      </c>
    </row>
    <row r="38" spans="1:11">
      <c r="A38" t="s">
        <v>2244</v>
      </c>
      <c r="B38" t="s">
        <v>2098</v>
      </c>
      <c r="F38" t="s">
        <v>2244</v>
      </c>
      <c r="G38" s="191" t="s">
        <v>7304</v>
      </c>
      <c r="K38" t="s">
        <v>1016</v>
      </c>
    </row>
    <row r="39" spans="1:11">
      <c r="A39" t="s">
        <v>2245</v>
      </c>
      <c r="B39" t="s">
        <v>2099</v>
      </c>
      <c r="F39" t="s">
        <v>2245</v>
      </c>
      <c r="G39" t="s">
        <v>2547</v>
      </c>
      <c r="H39" s="191"/>
      <c r="I39" s="191"/>
      <c r="K39" t="s">
        <v>1016</v>
      </c>
    </row>
    <row r="40" spans="1:11">
      <c r="A40" t="s">
        <v>2246</v>
      </c>
      <c r="B40" t="s">
        <v>2100</v>
      </c>
      <c r="F40" t="s">
        <v>2246</v>
      </c>
      <c r="G40" t="s">
        <v>4782</v>
      </c>
      <c r="K40" t="s">
        <v>1016</v>
      </c>
    </row>
    <row r="41" spans="1:11">
      <c r="A41" t="s">
        <v>2247</v>
      </c>
      <c r="B41" t="s">
        <v>2101</v>
      </c>
      <c r="F41" t="s">
        <v>2247</v>
      </c>
      <c r="G41" t="s">
        <v>4784</v>
      </c>
      <c r="J41" s="191"/>
      <c r="K41" t="s">
        <v>1016</v>
      </c>
    </row>
    <row r="42" spans="1:11">
      <c r="A42" t="s">
        <v>2248</v>
      </c>
      <c r="B42" t="s">
        <v>2102</v>
      </c>
      <c r="F42" t="s">
        <v>2248</v>
      </c>
      <c r="G42" t="s">
        <v>3050</v>
      </c>
      <c r="K42" t="s">
        <v>1016</v>
      </c>
    </row>
    <row r="43" spans="1:11">
      <c r="A43" t="s">
        <v>2249</v>
      </c>
      <c r="B43" t="s">
        <v>2103</v>
      </c>
      <c r="F43" t="s">
        <v>2249</v>
      </c>
      <c r="G43" t="s">
        <v>4786</v>
      </c>
      <c r="K43" t="s">
        <v>1016</v>
      </c>
    </row>
    <row r="44" spans="1:11">
      <c r="A44" t="s">
        <v>2250</v>
      </c>
      <c r="B44" t="s">
        <v>2104</v>
      </c>
      <c r="F44" t="s">
        <v>2250</v>
      </c>
      <c r="G44" t="s">
        <v>7181</v>
      </c>
      <c r="H44" s="191"/>
      <c r="I44" s="191"/>
      <c r="K44" t="s">
        <v>1016</v>
      </c>
    </row>
    <row r="45" spans="1:11">
      <c r="A45" t="s">
        <v>2251</v>
      </c>
      <c r="B45" t="s">
        <v>2105</v>
      </c>
      <c r="F45" t="s">
        <v>2251</v>
      </c>
      <c r="G45" t="s">
        <v>3690</v>
      </c>
      <c r="K45" t="s">
        <v>1016</v>
      </c>
    </row>
    <row r="46" spans="1:11">
      <c r="A46" t="s">
        <v>2252</v>
      </c>
      <c r="B46" t="s">
        <v>2106</v>
      </c>
      <c r="F46" t="s">
        <v>2252</v>
      </c>
      <c r="G46" t="s">
        <v>4788</v>
      </c>
      <c r="K46" t="s">
        <v>1016</v>
      </c>
    </row>
    <row r="47" spans="1:11">
      <c r="A47" t="s">
        <v>2253</v>
      </c>
      <c r="B47" t="s">
        <v>2107</v>
      </c>
      <c r="F47" t="s">
        <v>2253</v>
      </c>
      <c r="G47" t="s">
        <v>4533</v>
      </c>
      <c r="K47" t="s">
        <v>1016</v>
      </c>
    </row>
    <row r="48" spans="1:11">
      <c r="A48" t="s">
        <v>2254</v>
      </c>
      <c r="B48" t="s">
        <v>2108</v>
      </c>
      <c r="F48" t="s">
        <v>2254</v>
      </c>
      <c r="G48" t="s">
        <v>4790</v>
      </c>
      <c r="K48" t="s">
        <v>1016</v>
      </c>
    </row>
    <row r="49" spans="1:11">
      <c r="A49" t="s">
        <v>2255</v>
      </c>
      <c r="B49" t="s">
        <v>2109</v>
      </c>
      <c r="F49" t="s">
        <v>2255</v>
      </c>
      <c r="G49" s="300" t="s">
        <v>6629</v>
      </c>
      <c r="K49" t="s">
        <v>1016</v>
      </c>
    </row>
    <row r="50" spans="1:11">
      <c r="A50" t="s">
        <v>2256</v>
      </c>
      <c r="B50" t="s">
        <v>2110</v>
      </c>
      <c r="F50" t="s">
        <v>2256</v>
      </c>
      <c r="G50" t="s">
        <v>4792</v>
      </c>
    </row>
    <row r="51" spans="1:11">
      <c r="A51" t="s">
        <v>2257</v>
      </c>
      <c r="B51" t="s">
        <v>2111</v>
      </c>
      <c r="F51" t="s">
        <v>2257</v>
      </c>
      <c r="G51" t="s">
        <v>7038</v>
      </c>
    </row>
    <row r="52" spans="1:11">
      <c r="A52" t="s">
        <v>2258</v>
      </c>
      <c r="B52" t="s">
        <v>2112</v>
      </c>
      <c r="F52" t="s">
        <v>2258</v>
      </c>
      <c r="G52" t="s">
        <v>4793</v>
      </c>
      <c r="J52" s="191"/>
    </row>
    <row r="53" spans="1:11">
      <c r="A53" t="s">
        <v>2259</v>
      </c>
      <c r="B53" t="s">
        <v>2114</v>
      </c>
      <c r="F53" t="s">
        <v>2259</v>
      </c>
      <c r="G53" t="s">
        <v>4103</v>
      </c>
    </row>
    <row r="54" spans="1:11">
      <c r="A54" t="s">
        <v>2260</v>
      </c>
      <c r="B54" t="s">
        <v>2115</v>
      </c>
      <c r="F54" t="s">
        <v>2260</v>
      </c>
      <c r="G54" t="s">
        <v>4054</v>
      </c>
    </row>
    <row r="55" spans="1:11">
      <c r="A55" t="s">
        <v>859</v>
      </c>
      <c r="B55" t="s">
        <v>814</v>
      </c>
      <c r="F55" t="s">
        <v>859</v>
      </c>
      <c r="G55" t="s">
        <v>4795</v>
      </c>
      <c r="H55" s="191"/>
      <c r="I55" s="191"/>
    </row>
    <row r="56" spans="1:11">
      <c r="A56" t="s">
        <v>2261</v>
      </c>
      <c r="B56" t="s">
        <v>2116</v>
      </c>
      <c r="F56" t="s">
        <v>2261</v>
      </c>
      <c r="G56" t="s">
        <v>4796</v>
      </c>
    </row>
    <row r="57" spans="1:11">
      <c r="A57" t="s">
        <v>2262</v>
      </c>
      <c r="B57" t="s">
        <v>2118</v>
      </c>
      <c r="F57" t="s">
        <v>2262</v>
      </c>
      <c r="G57" s="191" t="s">
        <v>7474</v>
      </c>
    </row>
    <row r="58" spans="1:11">
      <c r="A58" t="s">
        <v>2263</v>
      </c>
      <c r="B58" t="s">
        <v>2117</v>
      </c>
      <c r="F58" t="s">
        <v>2263</v>
      </c>
      <c r="G58" t="s">
        <v>4545</v>
      </c>
    </row>
    <row r="59" spans="1:11">
      <c r="A59" t="s">
        <v>2264</v>
      </c>
      <c r="B59" t="s">
        <v>2276</v>
      </c>
      <c r="F59" t="s">
        <v>2264</v>
      </c>
      <c r="G59" t="s">
        <v>2945</v>
      </c>
    </row>
    <row r="60" spans="1:11">
      <c r="A60" t="s">
        <v>2183</v>
      </c>
      <c r="B60" t="s">
        <v>2119</v>
      </c>
      <c r="F60" t="s">
        <v>2183</v>
      </c>
      <c r="G60" t="s">
        <v>2946</v>
      </c>
    </row>
    <row r="61" spans="1:11">
      <c r="A61" t="s">
        <v>2184</v>
      </c>
      <c r="B61" t="s">
        <v>2120</v>
      </c>
      <c r="F61" t="s">
        <v>2184</v>
      </c>
      <c r="G61" t="s">
        <v>7418</v>
      </c>
    </row>
    <row r="62" spans="1:11">
      <c r="A62" t="s">
        <v>2185</v>
      </c>
      <c r="B62" t="s">
        <v>2121</v>
      </c>
      <c r="F62" t="s">
        <v>2185</v>
      </c>
      <c r="G62" t="s">
        <v>4798</v>
      </c>
    </row>
    <row r="63" spans="1:11">
      <c r="A63" t="s">
        <v>2186</v>
      </c>
      <c r="B63" t="s">
        <v>2122</v>
      </c>
      <c r="F63" t="s">
        <v>2186</v>
      </c>
      <c r="G63" t="s">
        <v>7598</v>
      </c>
    </row>
    <row r="64" spans="1:11">
      <c r="A64" t="s">
        <v>2187</v>
      </c>
      <c r="B64" t="s">
        <v>2123</v>
      </c>
      <c r="F64" t="s">
        <v>2187</v>
      </c>
      <c r="G64" t="s">
        <v>7183</v>
      </c>
    </row>
    <row r="65" spans="1:10">
      <c r="A65" t="s">
        <v>2188</v>
      </c>
      <c r="B65" t="s">
        <v>2125</v>
      </c>
      <c r="F65" t="s">
        <v>2188</v>
      </c>
      <c r="G65" t="s">
        <v>4800</v>
      </c>
    </row>
    <row r="66" spans="1:10">
      <c r="A66" t="s">
        <v>2189</v>
      </c>
      <c r="B66" t="s">
        <v>2126</v>
      </c>
      <c r="F66" t="s">
        <v>2189</v>
      </c>
      <c r="G66" t="s">
        <v>4802</v>
      </c>
    </row>
    <row r="67" spans="1:10">
      <c r="A67" t="s">
        <v>2265</v>
      </c>
      <c r="B67" t="s">
        <v>2277</v>
      </c>
      <c r="F67" t="s">
        <v>2265</v>
      </c>
      <c r="G67" t="s">
        <v>4803</v>
      </c>
    </row>
    <row r="68" spans="1:10">
      <c r="A68" t="s">
        <v>2169</v>
      </c>
      <c r="B68" t="s">
        <v>2171</v>
      </c>
      <c r="F68" t="s">
        <v>2169</v>
      </c>
      <c r="G68" t="s">
        <v>4805</v>
      </c>
      <c r="J68" s="191"/>
    </row>
    <row r="69" spans="1:10">
      <c r="A69" t="s">
        <v>2170</v>
      </c>
      <c r="B69" t="s">
        <v>2278</v>
      </c>
      <c r="F69" t="s">
        <v>2170</v>
      </c>
      <c r="G69" t="s">
        <v>4456</v>
      </c>
      <c r="J69" s="191"/>
    </row>
    <row r="70" spans="1:10">
      <c r="A70" t="s">
        <v>2190</v>
      </c>
      <c r="B70" t="s">
        <v>2127</v>
      </c>
      <c r="F70" t="s">
        <v>2190</v>
      </c>
      <c r="G70" t="s">
        <v>4456</v>
      </c>
    </row>
    <row r="71" spans="1:10">
      <c r="A71" t="s">
        <v>2191</v>
      </c>
      <c r="B71" t="s">
        <v>2128</v>
      </c>
      <c r="F71" t="s">
        <v>2191</v>
      </c>
      <c r="G71" t="s">
        <v>4808</v>
      </c>
      <c r="H71" s="191"/>
      <c r="I71" s="191"/>
    </row>
    <row r="72" spans="1:10">
      <c r="A72" t="s">
        <v>2192</v>
      </c>
      <c r="B72" t="s">
        <v>2129</v>
      </c>
      <c r="F72" t="s">
        <v>2192</v>
      </c>
      <c r="G72" t="s">
        <v>4810</v>
      </c>
      <c r="H72" s="191"/>
      <c r="I72" s="191"/>
    </row>
    <row r="73" spans="1:10">
      <c r="A73" t="s">
        <v>2193</v>
      </c>
      <c r="B73" t="s">
        <v>2130</v>
      </c>
      <c r="F73" t="s">
        <v>2193</v>
      </c>
      <c r="G73" t="s">
        <v>4812</v>
      </c>
    </row>
    <row r="74" spans="1:10">
      <c r="A74" t="s">
        <v>2266</v>
      </c>
      <c r="B74" t="s">
        <v>2131</v>
      </c>
      <c r="F74" t="s">
        <v>2266</v>
      </c>
      <c r="G74" t="s">
        <v>4814</v>
      </c>
    </row>
    <row r="75" spans="1:10">
      <c r="A75" t="s">
        <v>2194</v>
      </c>
      <c r="B75" t="s">
        <v>2132</v>
      </c>
      <c r="F75" t="s">
        <v>2194</v>
      </c>
      <c r="G75" t="s">
        <v>7420</v>
      </c>
    </row>
    <row r="76" spans="1:10">
      <c r="A76" t="s">
        <v>2195</v>
      </c>
      <c r="B76" t="s">
        <v>2133</v>
      </c>
      <c r="F76" t="s">
        <v>2195</v>
      </c>
      <c r="G76" t="s">
        <v>3052</v>
      </c>
    </row>
    <row r="77" spans="1:10">
      <c r="A77" t="s">
        <v>2196</v>
      </c>
      <c r="B77" t="s">
        <v>2134</v>
      </c>
      <c r="F77" t="s">
        <v>2196</v>
      </c>
      <c r="G77" s="304" t="s">
        <v>7122</v>
      </c>
    </row>
    <row r="78" spans="1:10">
      <c r="A78" t="s">
        <v>2197</v>
      </c>
      <c r="B78" t="s">
        <v>2136</v>
      </c>
      <c r="F78" t="s">
        <v>2197</v>
      </c>
      <c r="G78" t="s">
        <v>4816</v>
      </c>
    </row>
    <row r="79" spans="1:10">
      <c r="A79" t="s">
        <v>2198</v>
      </c>
      <c r="B79" t="s">
        <v>2137</v>
      </c>
      <c r="F79" t="s">
        <v>2198</v>
      </c>
      <c r="G79" t="s">
        <v>3875</v>
      </c>
      <c r="J79" s="191"/>
    </row>
    <row r="80" spans="1:10">
      <c r="A80" t="s">
        <v>2199</v>
      </c>
      <c r="B80" t="s">
        <v>2138</v>
      </c>
      <c r="F80" t="s">
        <v>2199</v>
      </c>
      <c r="G80" t="s">
        <v>48</v>
      </c>
    </row>
    <row r="81" spans="1:10">
      <c r="A81" t="s">
        <v>2200</v>
      </c>
      <c r="B81" t="s">
        <v>2139</v>
      </c>
      <c r="F81" t="s">
        <v>2200</v>
      </c>
      <c r="G81" t="s">
        <v>1533</v>
      </c>
    </row>
    <row r="82" spans="1:10">
      <c r="A82" t="s">
        <v>2201</v>
      </c>
      <c r="B82" t="s">
        <v>2140</v>
      </c>
      <c r="F82" t="s">
        <v>2201</v>
      </c>
      <c r="G82" t="s">
        <v>3054</v>
      </c>
      <c r="H82" s="191"/>
      <c r="I82" s="191"/>
      <c r="J82" s="191"/>
    </row>
    <row r="83" spans="1:10">
      <c r="A83" t="s">
        <v>2202</v>
      </c>
      <c r="B83" t="s">
        <v>829</v>
      </c>
      <c r="F83" t="s">
        <v>2202</v>
      </c>
      <c r="G83" t="s">
        <v>4390</v>
      </c>
      <c r="J83" s="191"/>
    </row>
    <row r="84" spans="1:10">
      <c r="A84" t="s">
        <v>2267</v>
      </c>
      <c r="B84" t="s">
        <v>2141</v>
      </c>
      <c r="F84" t="s">
        <v>2267</v>
      </c>
      <c r="G84" t="s">
        <v>4063</v>
      </c>
      <c r="J84" s="191"/>
    </row>
    <row r="85" spans="1:10">
      <c r="A85" t="s">
        <v>2203</v>
      </c>
      <c r="B85" t="s">
        <v>2142</v>
      </c>
      <c r="F85" t="s">
        <v>2203</v>
      </c>
      <c r="G85" t="s">
        <v>4210</v>
      </c>
      <c r="H85" s="191"/>
      <c r="I85" s="191"/>
    </row>
    <row r="86" spans="1:10">
      <c r="A86" t="s">
        <v>2204</v>
      </c>
      <c r="B86" t="s">
        <v>2143</v>
      </c>
      <c r="F86" t="s">
        <v>2204</v>
      </c>
      <c r="G86" t="s">
        <v>50</v>
      </c>
      <c r="H86" s="191"/>
      <c r="I86" s="191"/>
    </row>
    <row r="87" spans="1:10">
      <c r="A87" t="s">
        <v>2205</v>
      </c>
      <c r="B87" t="s">
        <v>2144</v>
      </c>
      <c r="F87" t="s">
        <v>2205</v>
      </c>
      <c r="G87" s="191" t="s">
        <v>7478</v>
      </c>
      <c r="H87" s="191"/>
      <c r="I87" s="191"/>
    </row>
    <row r="88" spans="1:10">
      <c r="A88" t="s">
        <v>2206</v>
      </c>
      <c r="B88" t="s">
        <v>2145</v>
      </c>
      <c r="F88" t="s">
        <v>2206</v>
      </c>
      <c r="G88" t="s">
        <v>6566</v>
      </c>
    </row>
    <row r="89" spans="1:10">
      <c r="A89" t="s">
        <v>2207</v>
      </c>
      <c r="B89" t="s">
        <v>827</v>
      </c>
      <c r="F89" t="s">
        <v>2207</v>
      </c>
      <c r="G89" t="s">
        <v>1607</v>
      </c>
    </row>
    <row r="90" spans="1:10">
      <c r="A90" t="s">
        <v>2208</v>
      </c>
      <c r="B90" t="s">
        <v>2172</v>
      </c>
      <c r="F90" t="s">
        <v>2208</v>
      </c>
      <c r="G90" t="s">
        <v>1607</v>
      </c>
    </row>
    <row r="91" spans="1:10">
      <c r="A91" t="s">
        <v>2209</v>
      </c>
      <c r="B91" t="s">
        <v>2147</v>
      </c>
      <c r="F91" t="s">
        <v>2209</v>
      </c>
      <c r="G91" t="s">
        <v>1377</v>
      </c>
    </row>
    <row r="92" spans="1:10">
      <c r="A92" t="s">
        <v>2210</v>
      </c>
      <c r="B92" t="s">
        <v>2148</v>
      </c>
      <c r="F92" t="s">
        <v>2210</v>
      </c>
      <c r="G92" t="s">
        <v>4663</v>
      </c>
      <c r="J92" s="191"/>
    </row>
    <row r="93" spans="1:10">
      <c r="A93" t="s">
        <v>2268</v>
      </c>
      <c r="B93" t="s">
        <v>2149</v>
      </c>
      <c r="F93" t="s">
        <v>2268</v>
      </c>
      <c r="G93" t="s">
        <v>4818</v>
      </c>
    </row>
    <row r="94" spans="1:10">
      <c r="A94" t="s">
        <v>2269</v>
      </c>
      <c r="B94" t="s">
        <v>2150</v>
      </c>
      <c r="F94" t="s">
        <v>2269</v>
      </c>
      <c r="G94" t="s">
        <v>1506</v>
      </c>
    </row>
    <row r="95" spans="1:10">
      <c r="A95" t="s">
        <v>2270</v>
      </c>
      <c r="B95" t="s">
        <v>2173</v>
      </c>
      <c r="F95" t="s">
        <v>2270</v>
      </c>
      <c r="G95" s="191" t="s">
        <v>7480</v>
      </c>
      <c r="H95" s="191"/>
      <c r="I95" s="191"/>
    </row>
    <row r="96" spans="1:10">
      <c r="A96" t="s">
        <v>2151</v>
      </c>
      <c r="B96" t="s">
        <v>2152</v>
      </c>
      <c r="F96" t="s">
        <v>2151</v>
      </c>
      <c r="G96" s="191" t="s">
        <v>7695</v>
      </c>
    </row>
    <row r="97" spans="1:10">
      <c r="A97" t="s">
        <v>2211</v>
      </c>
      <c r="B97" t="s">
        <v>2153</v>
      </c>
      <c r="F97" t="s">
        <v>2211</v>
      </c>
      <c r="G97" t="s">
        <v>4324</v>
      </c>
      <c r="J97" s="191"/>
    </row>
    <row r="98" spans="1:10">
      <c r="A98" t="s">
        <v>2212</v>
      </c>
      <c r="B98" t="s">
        <v>2154</v>
      </c>
      <c r="F98" t="s">
        <v>2212</v>
      </c>
      <c r="G98" t="s">
        <v>3652</v>
      </c>
    </row>
    <row r="99" spans="1:10">
      <c r="A99" t="s">
        <v>2213</v>
      </c>
      <c r="B99" t="s">
        <v>2155</v>
      </c>
      <c r="F99" t="s">
        <v>2213</v>
      </c>
      <c r="G99" t="s">
        <v>4819</v>
      </c>
    </row>
    <row r="100" spans="1:10">
      <c r="A100" t="s">
        <v>2214</v>
      </c>
      <c r="B100" t="s">
        <v>2156</v>
      </c>
      <c r="F100" t="s">
        <v>2214</v>
      </c>
      <c r="G100" t="s">
        <v>4821</v>
      </c>
      <c r="H100" s="191"/>
      <c r="I100" s="191"/>
    </row>
    <row r="101" spans="1:10">
      <c r="A101" t="s">
        <v>2215</v>
      </c>
      <c r="B101" t="s">
        <v>2157</v>
      </c>
      <c r="F101" t="s">
        <v>2215</v>
      </c>
      <c r="G101" t="s">
        <v>3638</v>
      </c>
    </row>
    <row r="102" spans="1:10">
      <c r="A102" t="s">
        <v>2158</v>
      </c>
      <c r="B102" t="s">
        <v>2159</v>
      </c>
      <c r="F102" t="s">
        <v>2158</v>
      </c>
      <c r="G102" t="s">
        <v>1535</v>
      </c>
    </row>
    <row r="103" spans="1:10">
      <c r="A103" t="s">
        <v>2160</v>
      </c>
      <c r="B103" t="s">
        <v>2161</v>
      </c>
      <c r="F103" t="s">
        <v>2160</v>
      </c>
      <c r="G103" t="s">
        <v>7422</v>
      </c>
    </row>
    <row r="104" spans="1:10">
      <c r="A104" t="s">
        <v>2216</v>
      </c>
      <c r="B104" t="s">
        <v>2163</v>
      </c>
      <c r="F104" t="s">
        <v>2216</v>
      </c>
      <c r="G104" t="s">
        <v>3778</v>
      </c>
    </row>
    <row r="105" spans="1:10">
      <c r="A105" t="s">
        <v>2217</v>
      </c>
      <c r="B105" t="s">
        <v>2164</v>
      </c>
      <c r="F105" t="s">
        <v>2217</v>
      </c>
      <c r="G105" t="s">
        <v>6742</v>
      </c>
    </row>
    <row r="106" spans="1:10">
      <c r="A106" t="s">
        <v>535</v>
      </c>
      <c r="B106" t="s">
        <v>2165</v>
      </c>
      <c r="F106" t="s">
        <v>535</v>
      </c>
      <c r="G106" t="s">
        <v>3056</v>
      </c>
    </row>
    <row r="107" spans="1:10">
      <c r="A107" t="s">
        <v>1630</v>
      </c>
      <c r="B107" t="s">
        <v>1631</v>
      </c>
      <c r="G107" t="s">
        <v>7424</v>
      </c>
    </row>
    <row r="108" spans="1:10">
      <c r="A108" t="s">
        <v>4224</v>
      </c>
      <c r="B108" t="s">
        <v>4227</v>
      </c>
      <c r="G108" t="s">
        <v>3057</v>
      </c>
    </row>
    <row r="109" spans="1:10">
      <c r="A109" t="s">
        <v>3576</v>
      </c>
      <c r="B109" t="s">
        <v>3577</v>
      </c>
      <c r="G109" t="s">
        <v>6925</v>
      </c>
    </row>
    <row r="110" spans="1:10">
      <c r="A110" t="s">
        <v>3575</v>
      </c>
      <c r="B110" t="s">
        <v>3574</v>
      </c>
      <c r="G110" t="s">
        <v>3672</v>
      </c>
      <c r="J110" s="191"/>
    </row>
    <row r="111" spans="1:10">
      <c r="A111" t="s">
        <v>906</v>
      </c>
      <c r="B111" t="s">
        <v>847</v>
      </c>
      <c r="G111" t="s">
        <v>7009</v>
      </c>
    </row>
    <row r="112" spans="1:10">
      <c r="A112" t="s">
        <v>907</v>
      </c>
      <c r="B112" t="s">
        <v>848</v>
      </c>
      <c r="G112" t="s">
        <v>6469</v>
      </c>
      <c r="J112" s="191"/>
    </row>
    <row r="113" spans="1:12">
      <c r="A113" t="s">
        <v>4225</v>
      </c>
      <c r="B113" t="s">
        <v>4226</v>
      </c>
      <c r="G113" s="303" t="s">
        <v>6897</v>
      </c>
      <c r="H113" s="191"/>
      <c r="I113" s="191"/>
    </row>
    <row r="114" spans="1:12" s="168" customFormat="1">
      <c r="A114" t="s">
        <v>4228</v>
      </c>
      <c r="B114" t="s">
        <v>4229</v>
      </c>
      <c r="C114" s="166"/>
      <c r="D114"/>
      <c r="E114" s="166"/>
      <c r="F114"/>
      <c r="G114" s="303" t="s">
        <v>7054</v>
      </c>
      <c r="H114"/>
      <c r="I114"/>
      <c r="J114"/>
      <c r="K114"/>
      <c r="L114"/>
    </row>
    <row r="115" spans="1:12">
      <c r="A115" t="s">
        <v>4649</v>
      </c>
      <c r="B115" t="s">
        <v>4650</v>
      </c>
      <c r="G115" t="s">
        <v>4578</v>
      </c>
      <c r="I115" s="191"/>
      <c r="J115" s="191"/>
    </row>
    <row r="116" spans="1:12">
      <c r="A116" t="s">
        <v>1327</v>
      </c>
      <c r="B116" t="s">
        <v>1330</v>
      </c>
      <c r="G116" t="s">
        <v>4461</v>
      </c>
      <c r="H116" s="191"/>
    </row>
    <row r="117" spans="1:12">
      <c r="A117" t="s">
        <v>908</v>
      </c>
      <c r="B117" t="s">
        <v>849</v>
      </c>
      <c r="G117" t="s">
        <v>4823</v>
      </c>
    </row>
    <row r="118" spans="1:12">
      <c r="A118" t="s">
        <v>1295</v>
      </c>
      <c r="B118" t="s">
        <v>1296</v>
      </c>
      <c r="G118" s="191" t="s">
        <v>7482</v>
      </c>
      <c r="I118" s="191"/>
    </row>
    <row r="119" spans="1:12">
      <c r="A119" t="s">
        <v>909</v>
      </c>
      <c r="B119" t="s">
        <v>850</v>
      </c>
      <c r="G119" t="s">
        <v>6835</v>
      </c>
      <c r="H119" s="191"/>
    </row>
    <row r="120" spans="1:12" s="168" customFormat="1">
      <c r="A120" t="s">
        <v>4230</v>
      </c>
      <c r="B120" t="s">
        <v>4231</v>
      </c>
      <c r="C120" s="166"/>
      <c r="D120"/>
      <c r="E120" s="166"/>
      <c r="F120"/>
      <c r="G120" s="268" t="s">
        <v>6512</v>
      </c>
      <c r="H120"/>
      <c r="I120"/>
      <c r="J120"/>
      <c r="K120"/>
      <c r="L120"/>
    </row>
    <row r="121" spans="1:12">
      <c r="A121" t="s">
        <v>3636</v>
      </c>
      <c r="B121" t="s">
        <v>3637</v>
      </c>
      <c r="G121" t="s">
        <v>4825</v>
      </c>
    </row>
    <row r="122" spans="1:12">
      <c r="A122" t="s">
        <v>910</v>
      </c>
      <c r="B122" t="s">
        <v>851</v>
      </c>
      <c r="G122" t="s">
        <v>7185</v>
      </c>
    </row>
    <row r="123" spans="1:12">
      <c r="A123" t="s">
        <v>991</v>
      </c>
      <c r="B123" t="s">
        <v>990</v>
      </c>
      <c r="G123" t="s">
        <v>7426</v>
      </c>
      <c r="J123" s="193"/>
    </row>
    <row r="124" spans="1:12">
      <c r="A124" t="s">
        <v>911</v>
      </c>
      <c r="B124" t="s">
        <v>852</v>
      </c>
      <c r="G124" t="s">
        <v>1368</v>
      </c>
      <c r="J124" s="191"/>
    </row>
    <row r="125" spans="1:12">
      <c r="A125" t="s">
        <v>1328</v>
      </c>
      <c r="B125" t="s">
        <v>1331</v>
      </c>
      <c r="G125" t="s">
        <v>4665</v>
      </c>
      <c r="J125" s="193"/>
    </row>
    <row r="126" spans="1:12">
      <c r="A126" t="s">
        <v>1333</v>
      </c>
      <c r="B126" t="s">
        <v>1334</v>
      </c>
      <c r="G126" s="268" t="s">
        <v>6485</v>
      </c>
      <c r="I126" s="193"/>
    </row>
    <row r="127" spans="1:12">
      <c r="A127" t="s">
        <v>1329</v>
      </c>
      <c r="B127" t="s">
        <v>1332</v>
      </c>
      <c r="G127" t="s">
        <v>7361</v>
      </c>
      <c r="H127" s="193"/>
      <c r="I127" s="191"/>
    </row>
    <row r="128" spans="1:12">
      <c r="A128" t="s">
        <v>3578</v>
      </c>
      <c r="B128" t="s">
        <v>3579</v>
      </c>
      <c r="G128" t="s">
        <v>1508</v>
      </c>
      <c r="H128" s="191"/>
      <c r="I128" s="193"/>
    </row>
    <row r="129" spans="1:12">
      <c r="A129" t="s">
        <v>1458</v>
      </c>
      <c r="B129" t="s">
        <v>1459</v>
      </c>
      <c r="G129" t="s">
        <v>3059</v>
      </c>
      <c r="H129" s="193"/>
    </row>
    <row r="130" spans="1:12">
      <c r="A130" t="s">
        <v>912</v>
      </c>
      <c r="B130" t="s">
        <v>853</v>
      </c>
      <c r="G130" t="s">
        <v>6712</v>
      </c>
    </row>
    <row r="131" spans="1:12" s="168" customFormat="1">
      <c r="A131" t="s">
        <v>967</v>
      </c>
      <c r="B131" t="s">
        <v>970</v>
      </c>
      <c r="C131" s="166"/>
      <c r="D131"/>
      <c r="E131" s="166"/>
      <c r="F131"/>
      <c r="G131" t="s">
        <v>4827</v>
      </c>
      <c r="H131"/>
      <c r="I131"/>
      <c r="J131"/>
      <c r="K131"/>
      <c r="L131"/>
    </row>
    <row r="132" spans="1:12" s="168" customFormat="1">
      <c r="A132" t="s">
        <v>2657</v>
      </c>
      <c r="B132" t="s">
        <v>2658</v>
      </c>
      <c r="C132" s="166"/>
      <c r="D132"/>
      <c r="E132" s="166"/>
      <c r="F132"/>
      <c r="G132" t="s">
        <v>4747</v>
      </c>
      <c r="H132"/>
      <c r="I132"/>
      <c r="J132"/>
      <c r="K132"/>
      <c r="L132"/>
    </row>
    <row r="133" spans="1:12">
      <c r="A133" t="s">
        <v>2826</v>
      </c>
      <c r="B133" s="210" t="s">
        <v>2827</v>
      </c>
      <c r="G133" t="s">
        <v>4828</v>
      </c>
    </row>
    <row r="134" spans="1:12">
      <c r="A134" t="s">
        <v>1008</v>
      </c>
      <c r="B134" t="s">
        <v>1017</v>
      </c>
      <c r="G134" t="s">
        <v>3061</v>
      </c>
    </row>
    <row r="135" spans="1:12">
      <c r="A135" t="s">
        <v>1885</v>
      </c>
      <c r="B135" t="s">
        <v>1886</v>
      </c>
      <c r="G135" t="s">
        <v>4830</v>
      </c>
    </row>
    <row r="136" spans="1:12">
      <c r="A136" t="s">
        <v>4642</v>
      </c>
      <c r="B136" t="s">
        <v>4643</v>
      </c>
      <c r="G136" t="s">
        <v>3062</v>
      </c>
    </row>
    <row r="137" spans="1:12" s="168" customFormat="1">
      <c r="A137" t="s">
        <v>913</v>
      </c>
      <c r="B137" t="s">
        <v>926</v>
      </c>
      <c r="C137" s="166"/>
      <c r="D137"/>
      <c r="E137" s="166"/>
      <c r="F137"/>
      <c r="G137" t="s">
        <v>4832</v>
      </c>
      <c r="H137"/>
      <c r="I137"/>
      <c r="J137"/>
      <c r="K137"/>
      <c r="L137"/>
    </row>
    <row r="138" spans="1:12">
      <c r="A138" t="s">
        <v>914</v>
      </c>
      <c r="B138" t="s">
        <v>927</v>
      </c>
      <c r="G138" t="s">
        <v>1391</v>
      </c>
    </row>
    <row r="139" spans="1:12" s="168" customFormat="1">
      <c r="A139" t="s">
        <v>915</v>
      </c>
      <c r="B139" t="s">
        <v>65</v>
      </c>
      <c r="C139" s="166"/>
      <c r="D139"/>
      <c r="E139" s="166"/>
      <c r="F139"/>
      <c r="G139" t="s">
        <v>4834</v>
      </c>
      <c r="H139"/>
      <c r="I139"/>
      <c r="J139" s="191"/>
      <c r="K139"/>
      <c r="L139"/>
    </row>
    <row r="140" spans="1:12">
      <c r="A140" s="191" t="s">
        <v>66</v>
      </c>
      <c r="B140" s="191" t="s">
        <v>192</v>
      </c>
      <c r="G140" t="s">
        <v>7428</v>
      </c>
    </row>
    <row r="141" spans="1:12">
      <c r="A141" t="s">
        <v>1470</v>
      </c>
      <c r="B141" t="s">
        <v>191</v>
      </c>
      <c r="G141" t="s">
        <v>6471</v>
      </c>
    </row>
    <row r="142" spans="1:12">
      <c r="A142" t="s">
        <v>1683</v>
      </c>
      <c r="B142" t="s">
        <v>1684</v>
      </c>
      <c r="G142" t="s">
        <v>4836</v>
      </c>
      <c r="I142" s="191"/>
    </row>
    <row r="143" spans="1:12">
      <c r="A143" t="s">
        <v>1469</v>
      </c>
      <c r="B143" t="s">
        <v>928</v>
      </c>
      <c r="G143" t="s">
        <v>4838</v>
      </c>
    </row>
    <row r="144" spans="1:12">
      <c r="A144" t="s">
        <v>1468</v>
      </c>
      <c r="B144" t="s">
        <v>749</v>
      </c>
      <c r="G144" t="s">
        <v>4840</v>
      </c>
    </row>
    <row r="145" spans="1:12">
      <c r="A145" t="s">
        <v>1467</v>
      </c>
      <c r="B145" t="s">
        <v>750</v>
      </c>
      <c r="G145" t="s">
        <v>4842</v>
      </c>
    </row>
    <row r="146" spans="1:12">
      <c r="A146" t="s">
        <v>1466</v>
      </c>
      <c r="B146" t="s">
        <v>751</v>
      </c>
      <c r="G146" t="s">
        <v>4844</v>
      </c>
    </row>
    <row r="147" spans="1:12">
      <c r="A147" t="s">
        <v>1465</v>
      </c>
      <c r="B147" t="s">
        <v>752</v>
      </c>
      <c r="G147" t="s">
        <v>4846</v>
      </c>
    </row>
    <row r="148" spans="1:12">
      <c r="A148" t="s">
        <v>1464</v>
      </c>
      <c r="B148" t="s">
        <v>753</v>
      </c>
      <c r="G148" t="s">
        <v>4848</v>
      </c>
    </row>
    <row r="149" spans="1:12">
      <c r="A149" t="s">
        <v>1463</v>
      </c>
      <c r="B149" s="47" t="s">
        <v>1471</v>
      </c>
      <c r="G149" s="191" t="s">
        <v>7484</v>
      </c>
    </row>
    <row r="150" spans="1:12">
      <c r="A150" s="191" t="s">
        <v>1658</v>
      </c>
      <c r="B150" s="191" t="s">
        <v>1659</v>
      </c>
      <c r="G150" t="s">
        <v>6505</v>
      </c>
    </row>
    <row r="151" spans="1:12">
      <c r="A151" t="s">
        <v>923</v>
      </c>
      <c r="B151" t="s">
        <v>754</v>
      </c>
      <c r="G151" t="s">
        <v>6794</v>
      </c>
    </row>
    <row r="152" spans="1:12" s="168" customFormat="1">
      <c r="A152" t="s">
        <v>1013</v>
      </c>
      <c r="B152" t="s">
        <v>755</v>
      </c>
      <c r="C152" s="166"/>
      <c r="D152"/>
      <c r="E152" s="166"/>
      <c r="F152"/>
      <c r="G152" t="s">
        <v>3603</v>
      </c>
      <c r="H152"/>
      <c r="I152"/>
      <c r="J152"/>
      <c r="K152"/>
      <c r="L152"/>
    </row>
    <row r="153" spans="1:12">
      <c r="A153" t="s">
        <v>1014</v>
      </c>
      <c r="B153" t="s">
        <v>756</v>
      </c>
      <c r="G153" t="s">
        <v>4850</v>
      </c>
      <c r="J153" s="191"/>
    </row>
    <row r="154" spans="1:12">
      <c r="A154" t="s">
        <v>994</v>
      </c>
      <c r="B154" t="s">
        <v>995</v>
      </c>
      <c r="G154" t="s">
        <v>4558</v>
      </c>
    </row>
    <row r="155" spans="1:12">
      <c r="A155" t="s">
        <v>996</v>
      </c>
      <c r="B155" t="s">
        <v>997</v>
      </c>
      <c r="G155" t="s">
        <v>4852</v>
      </c>
    </row>
    <row r="156" spans="1:12">
      <c r="A156" t="s">
        <v>1002</v>
      </c>
      <c r="B156" t="s">
        <v>1003</v>
      </c>
      <c r="G156" t="s">
        <v>7430</v>
      </c>
      <c r="I156" s="191"/>
    </row>
    <row r="157" spans="1:12">
      <c r="A157" t="s">
        <v>1006</v>
      </c>
      <c r="B157" t="s">
        <v>1007</v>
      </c>
      <c r="G157" t="s">
        <v>7363</v>
      </c>
    </row>
    <row r="158" spans="1:12">
      <c r="A158" t="s">
        <v>1004</v>
      </c>
      <c r="B158" t="s">
        <v>1005</v>
      </c>
      <c r="G158" t="s">
        <v>4854</v>
      </c>
    </row>
    <row r="159" spans="1:12">
      <c r="A159" t="s">
        <v>916</v>
      </c>
      <c r="B159" t="s">
        <v>929</v>
      </c>
      <c r="G159" t="s">
        <v>4328</v>
      </c>
    </row>
    <row r="160" spans="1:12">
      <c r="A160" t="s">
        <v>1285</v>
      </c>
      <c r="B160" t="s">
        <v>1286</v>
      </c>
      <c r="G160" t="s">
        <v>6541</v>
      </c>
    </row>
    <row r="161" spans="1:12" s="168" customFormat="1">
      <c r="A161" t="s">
        <v>1009</v>
      </c>
      <c r="B161" t="s">
        <v>1887</v>
      </c>
      <c r="C161" s="166"/>
      <c r="D161"/>
      <c r="E161" s="166"/>
      <c r="F161"/>
      <c r="G161" t="s">
        <v>4695</v>
      </c>
      <c r="H161"/>
      <c r="I161"/>
      <c r="J161"/>
      <c r="K161"/>
      <c r="L161"/>
    </row>
    <row r="162" spans="1:12">
      <c r="A162" t="s">
        <v>917</v>
      </c>
      <c r="B162" t="s">
        <v>757</v>
      </c>
      <c r="G162" t="s">
        <v>7365</v>
      </c>
    </row>
    <row r="163" spans="1:12">
      <c r="A163" t="s">
        <v>1010</v>
      </c>
      <c r="B163" t="s">
        <v>1018</v>
      </c>
      <c r="G163" t="s">
        <v>4237</v>
      </c>
    </row>
    <row r="164" spans="1:12">
      <c r="A164" t="s">
        <v>1041</v>
      </c>
      <c r="B164" t="s">
        <v>1040</v>
      </c>
      <c r="G164" t="s">
        <v>4290</v>
      </c>
    </row>
    <row r="165" spans="1:12">
      <c r="A165" t="s">
        <v>1222</v>
      </c>
      <c r="B165" t="s">
        <v>1223</v>
      </c>
      <c r="G165" t="s">
        <v>6584</v>
      </c>
    </row>
    <row r="166" spans="1:12" s="168" customFormat="1">
      <c r="A166" t="s">
        <v>918</v>
      </c>
      <c r="B166" t="s">
        <v>1605</v>
      </c>
      <c r="C166" s="166"/>
      <c r="D166"/>
      <c r="E166" s="166"/>
      <c r="F166"/>
      <c r="G166" t="s">
        <v>53</v>
      </c>
      <c r="H166"/>
      <c r="I166"/>
      <c r="J166"/>
      <c r="K166"/>
      <c r="L166"/>
    </row>
    <row r="167" spans="1:12">
      <c r="A167" t="s">
        <v>2375</v>
      </c>
      <c r="B167" t="s">
        <v>2376</v>
      </c>
      <c r="G167" t="s">
        <v>6473</v>
      </c>
    </row>
    <row r="168" spans="1:12">
      <c r="A168" t="s">
        <v>919</v>
      </c>
      <c r="B168" t="s">
        <v>207</v>
      </c>
      <c r="G168" t="s">
        <v>3064</v>
      </c>
    </row>
    <row r="169" spans="1:12">
      <c r="A169" t="s">
        <v>920</v>
      </c>
      <c r="B169" t="s">
        <v>116</v>
      </c>
      <c r="G169" t="s">
        <v>54</v>
      </c>
    </row>
    <row r="170" spans="1:12">
      <c r="A170" t="s">
        <v>1240</v>
      </c>
      <c r="B170" t="s">
        <v>1241</v>
      </c>
      <c r="G170" t="s">
        <v>1845</v>
      </c>
    </row>
    <row r="171" spans="1:12">
      <c r="A171" t="s">
        <v>921</v>
      </c>
      <c r="B171" t="s">
        <v>117</v>
      </c>
      <c r="G171" t="s">
        <v>3066</v>
      </c>
    </row>
    <row r="172" spans="1:12">
      <c r="A172" t="s">
        <v>7714</v>
      </c>
      <c r="B172" t="s">
        <v>7715</v>
      </c>
      <c r="G172" t="s">
        <v>4856</v>
      </c>
    </row>
    <row r="173" spans="1:12">
      <c r="A173" t="s">
        <v>118</v>
      </c>
      <c r="B173" t="s">
        <v>119</v>
      </c>
      <c r="G173" t="s">
        <v>4858</v>
      </c>
    </row>
    <row r="174" spans="1:12" s="168" customFormat="1">
      <c r="A174" t="s">
        <v>4571</v>
      </c>
      <c r="B174" t="s">
        <v>4572</v>
      </c>
      <c r="C174" s="166"/>
      <c r="D174"/>
      <c r="E174" s="166"/>
      <c r="F174"/>
      <c r="G174" t="s">
        <v>4860</v>
      </c>
      <c r="H174"/>
      <c r="I174"/>
      <c r="J174"/>
      <c r="K174"/>
      <c r="L174"/>
    </row>
    <row r="175" spans="1:12">
      <c r="A175" t="s">
        <v>4268</v>
      </c>
      <c r="B175" t="s">
        <v>4269</v>
      </c>
      <c r="G175" t="s">
        <v>56</v>
      </c>
    </row>
    <row r="176" spans="1:12">
      <c r="A176" t="s">
        <v>4264</v>
      </c>
      <c r="B176" t="s">
        <v>4265</v>
      </c>
      <c r="G176" t="s">
        <v>1510</v>
      </c>
    </row>
    <row r="177" spans="1:12">
      <c r="A177" t="s">
        <v>922</v>
      </c>
      <c r="B177" t="s">
        <v>930</v>
      </c>
      <c r="G177" t="s">
        <v>4239</v>
      </c>
    </row>
    <row r="178" spans="1:12">
      <c r="A178" t="s">
        <v>1000</v>
      </c>
      <c r="B178" t="s">
        <v>1001</v>
      </c>
      <c r="G178" t="s">
        <v>2756</v>
      </c>
    </row>
    <row r="179" spans="1:12">
      <c r="A179" t="s">
        <v>998</v>
      </c>
      <c r="B179" t="s">
        <v>999</v>
      </c>
      <c r="G179" t="s">
        <v>3068</v>
      </c>
    </row>
    <row r="180" spans="1:12">
      <c r="A180" t="s">
        <v>1011</v>
      </c>
      <c r="B180" t="s">
        <v>1019</v>
      </c>
      <c r="G180" t="s">
        <v>7600</v>
      </c>
    </row>
    <row r="181" spans="1:12">
      <c r="A181" t="s">
        <v>1012</v>
      </c>
      <c r="B181" t="s">
        <v>1020</v>
      </c>
      <c r="G181" t="s">
        <v>4862</v>
      </c>
    </row>
    <row r="182" spans="1:12">
      <c r="A182" t="s">
        <v>2905</v>
      </c>
      <c r="B182" t="s">
        <v>2906</v>
      </c>
      <c r="G182" t="s">
        <v>7602</v>
      </c>
    </row>
    <row r="183" spans="1:12">
      <c r="A183" t="s">
        <v>924</v>
      </c>
      <c r="B183" t="s">
        <v>758</v>
      </c>
      <c r="G183" t="s">
        <v>4864</v>
      </c>
    </row>
    <row r="184" spans="1:12">
      <c r="A184" t="s">
        <v>1015</v>
      </c>
      <c r="B184" t="s">
        <v>212</v>
      </c>
      <c r="G184" t="s">
        <v>6951</v>
      </c>
    </row>
    <row r="185" spans="1:12">
      <c r="A185" t="s">
        <v>925</v>
      </c>
      <c r="B185" t="s">
        <v>931</v>
      </c>
      <c r="G185" t="s">
        <v>57</v>
      </c>
    </row>
    <row r="186" spans="1:12">
      <c r="A186" t="s">
        <v>968</v>
      </c>
      <c r="B186" t="s">
        <v>971</v>
      </c>
      <c r="G186" s="303" t="s">
        <v>6882</v>
      </c>
    </row>
    <row r="187" spans="1:12" s="168" customFormat="1">
      <c r="A187" t="s">
        <v>969</v>
      </c>
      <c r="B187" t="s">
        <v>972</v>
      </c>
      <c r="C187" s="166"/>
      <c r="D187"/>
      <c r="E187" s="166"/>
      <c r="F187"/>
      <c r="G187" t="s">
        <v>3780</v>
      </c>
      <c r="H187"/>
      <c r="I187"/>
      <c r="J187"/>
      <c r="K187"/>
      <c r="L187"/>
    </row>
    <row r="188" spans="1:12">
      <c r="A188" t="s">
        <v>933</v>
      </c>
      <c r="B188" t="s">
        <v>932</v>
      </c>
      <c r="G188" t="s">
        <v>3780</v>
      </c>
    </row>
    <row r="189" spans="1:12">
      <c r="A189" t="s">
        <v>935</v>
      </c>
      <c r="B189" t="s">
        <v>934</v>
      </c>
      <c r="G189" t="s">
        <v>6935</v>
      </c>
    </row>
    <row r="190" spans="1:12">
      <c r="A190" t="s">
        <v>937</v>
      </c>
      <c r="B190" t="s">
        <v>936</v>
      </c>
      <c r="G190" t="s">
        <v>7604</v>
      </c>
    </row>
    <row r="191" spans="1:12">
      <c r="A191" t="s">
        <v>939</v>
      </c>
      <c r="B191" t="s">
        <v>938</v>
      </c>
      <c r="G191" t="s">
        <v>3656</v>
      </c>
    </row>
    <row r="192" spans="1:12">
      <c r="A192" t="s">
        <v>941</v>
      </c>
      <c r="B192" t="s">
        <v>940</v>
      </c>
      <c r="G192" t="s">
        <v>7718</v>
      </c>
    </row>
    <row r="193" spans="1:12">
      <c r="A193" t="s">
        <v>943</v>
      </c>
      <c r="B193" t="s">
        <v>942</v>
      </c>
      <c r="G193" t="s">
        <v>4867</v>
      </c>
    </row>
    <row r="194" spans="1:12">
      <c r="A194" t="s">
        <v>944</v>
      </c>
      <c r="B194" t="s">
        <v>1395</v>
      </c>
      <c r="G194" t="s">
        <v>7241</v>
      </c>
    </row>
    <row r="195" spans="1:12">
      <c r="A195" t="s">
        <v>946</v>
      </c>
      <c r="B195" t="s">
        <v>945</v>
      </c>
      <c r="G195" t="s">
        <v>1890</v>
      </c>
    </row>
    <row r="196" spans="1:12" s="168" customFormat="1">
      <c r="A196" t="s">
        <v>966</v>
      </c>
      <c r="B196" t="s">
        <v>973</v>
      </c>
      <c r="C196" s="166"/>
      <c r="D196"/>
      <c r="E196" s="166"/>
      <c r="F196"/>
      <c r="G196" t="s">
        <v>4869</v>
      </c>
      <c r="H196"/>
      <c r="I196" s="191"/>
      <c r="J196"/>
      <c r="K196"/>
      <c r="L196"/>
    </row>
    <row r="197" spans="1:12">
      <c r="A197" t="s">
        <v>992</v>
      </c>
      <c r="B197" t="s">
        <v>993</v>
      </c>
      <c r="G197" t="s">
        <v>3674</v>
      </c>
      <c r="I197" s="191"/>
    </row>
    <row r="198" spans="1:12">
      <c r="A198" t="s">
        <v>976</v>
      </c>
      <c r="B198" t="s">
        <v>980</v>
      </c>
      <c r="G198" s="191" t="s">
        <v>7306</v>
      </c>
    </row>
    <row r="199" spans="1:12">
      <c r="A199" t="s">
        <v>977</v>
      </c>
      <c r="B199" t="s">
        <v>981</v>
      </c>
      <c r="G199" t="s">
        <v>4871</v>
      </c>
      <c r="H199" s="193"/>
      <c r="J199" s="191"/>
    </row>
    <row r="200" spans="1:12">
      <c r="A200" t="s">
        <v>4654</v>
      </c>
      <c r="B200" t="s">
        <v>4655</v>
      </c>
      <c r="G200" t="s">
        <v>3705</v>
      </c>
      <c r="I200" s="193"/>
    </row>
    <row r="201" spans="1:12">
      <c r="A201" t="s">
        <v>4316</v>
      </c>
      <c r="B201" t="s">
        <v>4317</v>
      </c>
      <c r="G201" t="s">
        <v>4872</v>
      </c>
    </row>
    <row r="202" spans="1:12">
      <c r="A202" t="s">
        <v>4705</v>
      </c>
      <c r="B202" t="s">
        <v>4706</v>
      </c>
      <c r="G202" t="s">
        <v>4874</v>
      </c>
      <c r="H202" s="191"/>
    </row>
    <row r="203" spans="1:12">
      <c r="A203" t="s">
        <v>3034</v>
      </c>
      <c r="B203" t="s">
        <v>3035</v>
      </c>
      <c r="G203" s="191" t="s">
        <v>7532</v>
      </c>
      <c r="H203" s="191"/>
    </row>
    <row r="204" spans="1:12">
      <c r="A204" s="191" t="s">
        <v>7476</v>
      </c>
      <c r="B204" s="191" t="s">
        <v>7477</v>
      </c>
      <c r="G204" t="s">
        <v>1828</v>
      </c>
    </row>
    <row r="205" spans="1:12">
      <c r="A205" t="s">
        <v>4753</v>
      </c>
      <c r="B205" t="s">
        <v>5783</v>
      </c>
      <c r="G205" t="s">
        <v>4875</v>
      </c>
    </row>
    <row r="206" spans="1:12">
      <c r="A206" t="s">
        <v>4755</v>
      </c>
      <c r="B206" t="s">
        <v>5784</v>
      </c>
      <c r="G206" t="s">
        <v>4876</v>
      </c>
    </row>
    <row r="207" spans="1:12">
      <c r="A207" t="s">
        <v>4757</v>
      </c>
      <c r="B207" t="s">
        <v>5785</v>
      </c>
      <c r="G207" t="s">
        <v>3070</v>
      </c>
    </row>
    <row r="208" spans="1:12">
      <c r="A208" t="s">
        <v>3037</v>
      </c>
      <c r="B208" t="s">
        <v>3036</v>
      </c>
      <c r="G208" t="s">
        <v>4679</v>
      </c>
    </row>
    <row r="209" spans="1:7">
      <c r="A209" t="s">
        <v>4759</v>
      </c>
      <c r="B209" t="s">
        <v>5786</v>
      </c>
      <c r="G209" t="s">
        <v>2989</v>
      </c>
    </row>
    <row r="210" spans="1:7">
      <c r="A210" t="s">
        <v>4761</v>
      </c>
      <c r="B210" t="s">
        <v>5787</v>
      </c>
      <c r="G210" t="s">
        <v>4241</v>
      </c>
    </row>
    <row r="211" spans="1:7">
      <c r="A211" t="s">
        <v>3038</v>
      </c>
      <c r="B211" t="s">
        <v>3039</v>
      </c>
      <c r="G211" t="s">
        <v>3072</v>
      </c>
    </row>
    <row r="212" spans="1:7">
      <c r="A212" t="s">
        <v>4763</v>
      </c>
      <c r="B212" t="s">
        <v>5788</v>
      </c>
      <c r="G212" t="s">
        <v>4878</v>
      </c>
    </row>
    <row r="213" spans="1:7">
      <c r="A213" t="s">
        <v>2437</v>
      </c>
      <c r="B213" t="s">
        <v>2436</v>
      </c>
      <c r="G213" t="s">
        <v>4463</v>
      </c>
    </row>
    <row r="214" spans="1:7">
      <c r="A214" t="s">
        <v>46</v>
      </c>
      <c r="B214" t="s">
        <v>47</v>
      </c>
      <c r="G214" t="s">
        <v>4451</v>
      </c>
    </row>
    <row r="215" spans="1:7">
      <c r="A215" t="s">
        <v>4233</v>
      </c>
      <c r="B215" t="s">
        <v>4234</v>
      </c>
      <c r="G215" t="s">
        <v>4880</v>
      </c>
    </row>
    <row r="216" spans="1:7">
      <c r="A216" t="s">
        <v>3040</v>
      </c>
      <c r="B216" t="s">
        <v>3041</v>
      </c>
      <c r="G216" t="s">
        <v>4586</v>
      </c>
    </row>
    <row r="217" spans="1:7">
      <c r="A217" t="s">
        <v>3774</v>
      </c>
      <c r="B217" t="s">
        <v>3775</v>
      </c>
      <c r="G217" t="s">
        <v>3074</v>
      </c>
    </row>
    <row r="218" spans="1:7">
      <c r="A218" s="191" t="s">
        <v>7300</v>
      </c>
      <c r="B218" s="191" t="s">
        <v>7301</v>
      </c>
      <c r="G218" t="s">
        <v>6937</v>
      </c>
    </row>
    <row r="219" spans="1:7">
      <c r="A219" t="s">
        <v>1446</v>
      </c>
      <c r="B219" t="s">
        <v>5789</v>
      </c>
      <c r="G219" t="s">
        <v>4881</v>
      </c>
    </row>
    <row r="220" spans="1:7">
      <c r="A220" t="s">
        <v>3042</v>
      </c>
      <c r="B220" t="s">
        <v>3043</v>
      </c>
      <c r="G220" t="s">
        <v>3076</v>
      </c>
    </row>
    <row r="221" spans="1:7">
      <c r="A221" t="s">
        <v>4765</v>
      </c>
      <c r="B221" t="s">
        <v>5790</v>
      </c>
      <c r="G221" t="s">
        <v>3078</v>
      </c>
    </row>
    <row r="222" spans="1:7">
      <c r="A222" s="191" t="s">
        <v>7302</v>
      </c>
      <c r="B222" s="191" t="s">
        <v>7303</v>
      </c>
      <c r="G222" t="s">
        <v>3080</v>
      </c>
    </row>
    <row r="223" spans="1:7">
      <c r="A223" t="s">
        <v>4342</v>
      </c>
      <c r="B223" t="s">
        <v>4343</v>
      </c>
      <c r="G223" t="s">
        <v>3080</v>
      </c>
    </row>
    <row r="224" spans="1:7">
      <c r="A224" t="s">
        <v>4766</v>
      </c>
      <c r="B224" t="s">
        <v>4343</v>
      </c>
      <c r="G224" t="s">
        <v>3670</v>
      </c>
    </row>
    <row r="225" spans="1:8">
      <c r="A225" t="s">
        <v>3044</v>
      </c>
      <c r="B225" t="s">
        <v>3045</v>
      </c>
      <c r="G225" t="s">
        <v>3083</v>
      </c>
      <c r="H225" s="193"/>
    </row>
    <row r="226" spans="1:8">
      <c r="A226" t="s">
        <v>4768</v>
      </c>
      <c r="B226" t="s">
        <v>5791</v>
      </c>
      <c r="G226" t="s">
        <v>3084</v>
      </c>
    </row>
    <row r="227" spans="1:8">
      <c r="A227" t="s">
        <v>4770</v>
      </c>
      <c r="B227" t="s">
        <v>3689</v>
      </c>
      <c r="G227" t="s">
        <v>7606</v>
      </c>
    </row>
    <row r="228" spans="1:8">
      <c r="A228" t="s">
        <v>3688</v>
      </c>
      <c r="B228" t="s">
        <v>3689</v>
      </c>
      <c r="G228" s="191" t="s">
        <v>7538</v>
      </c>
    </row>
    <row r="229" spans="1:8">
      <c r="A229" t="s">
        <v>4235</v>
      </c>
      <c r="B229" t="s">
        <v>4236</v>
      </c>
      <c r="G229" t="s">
        <v>975</v>
      </c>
    </row>
    <row r="230" spans="1:8">
      <c r="A230" t="s">
        <v>4772</v>
      </c>
      <c r="B230" t="s">
        <v>3739</v>
      </c>
      <c r="G230" t="s">
        <v>1480</v>
      </c>
    </row>
    <row r="231" spans="1:8">
      <c r="A231" t="s">
        <v>3738</v>
      </c>
      <c r="B231" t="s">
        <v>3739</v>
      </c>
      <c r="G231" t="s">
        <v>4884</v>
      </c>
    </row>
    <row r="232" spans="1:8">
      <c r="A232" t="s">
        <v>4774</v>
      </c>
      <c r="B232" t="s">
        <v>5792</v>
      </c>
      <c r="G232" t="s">
        <v>2652</v>
      </c>
    </row>
    <row r="233" spans="1:8">
      <c r="A233" t="s">
        <v>4203</v>
      </c>
      <c r="B233" t="s">
        <v>5793</v>
      </c>
      <c r="G233" t="s">
        <v>4172</v>
      </c>
    </row>
    <row r="234" spans="1:8">
      <c r="A234" t="s">
        <v>1390</v>
      </c>
      <c r="B234" t="s">
        <v>1396</v>
      </c>
      <c r="G234" t="s">
        <v>4560</v>
      </c>
    </row>
    <row r="235" spans="1:8">
      <c r="A235" t="s">
        <v>4777</v>
      </c>
      <c r="B235" t="s">
        <v>5794</v>
      </c>
      <c r="G235" t="s">
        <v>7608</v>
      </c>
    </row>
    <row r="236" spans="1:8">
      <c r="A236" t="s">
        <v>3776</v>
      </c>
      <c r="B236" t="s">
        <v>3777</v>
      </c>
      <c r="G236" t="s">
        <v>6961</v>
      </c>
    </row>
    <row r="237" spans="1:8">
      <c r="A237" t="s">
        <v>4386</v>
      </c>
      <c r="B237" t="s">
        <v>4387</v>
      </c>
      <c r="G237" t="s">
        <v>58</v>
      </c>
    </row>
    <row r="238" spans="1:8">
      <c r="A238" t="s">
        <v>3046</v>
      </c>
      <c r="B238" t="s">
        <v>3047</v>
      </c>
      <c r="G238" t="s">
        <v>4886</v>
      </c>
    </row>
    <row r="239" spans="1:8">
      <c r="A239" t="s">
        <v>4779</v>
      </c>
      <c r="B239" t="s">
        <v>5795</v>
      </c>
      <c r="G239" s="191" t="s">
        <v>7540</v>
      </c>
    </row>
    <row r="240" spans="1:8">
      <c r="A240" t="s">
        <v>4779</v>
      </c>
      <c r="B240" t="s">
        <v>4389</v>
      </c>
      <c r="G240" t="s">
        <v>4718</v>
      </c>
    </row>
    <row r="241" spans="1:7">
      <c r="A241" t="s">
        <v>4388</v>
      </c>
      <c r="B241" t="s">
        <v>4389</v>
      </c>
      <c r="G241" t="s">
        <v>3032</v>
      </c>
    </row>
    <row r="242" spans="1:7">
      <c r="A242" t="s">
        <v>1546</v>
      </c>
      <c r="B242" t="s">
        <v>1547</v>
      </c>
      <c r="G242" t="s">
        <v>4887</v>
      </c>
    </row>
    <row r="243" spans="1:7">
      <c r="A243" t="s">
        <v>3048</v>
      </c>
      <c r="B243" t="s">
        <v>3049</v>
      </c>
      <c r="G243" t="s">
        <v>4889</v>
      </c>
    </row>
    <row r="244" spans="1:7">
      <c r="A244" t="s">
        <v>3022</v>
      </c>
      <c r="B244" t="s">
        <v>3023</v>
      </c>
      <c r="G244" t="s">
        <v>3612</v>
      </c>
    </row>
    <row r="245" spans="1:7">
      <c r="A245" t="s">
        <v>4780</v>
      </c>
      <c r="B245" t="s">
        <v>5796</v>
      </c>
      <c r="G245" t="s">
        <v>1843</v>
      </c>
    </row>
    <row r="246" spans="1:7">
      <c r="A246" s="191" t="s">
        <v>7304</v>
      </c>
      <c r="B246" s="191" t="s">
        <v>7305</v>
      </c>
      <c r="G246" t="s">
        <v>4891</v>
      </c>
    </row>
    <row r="247" spans="1:7">
      <c r="A247" t="s">
        <v>2547</v>
      </c>
      <c r="B247" t="s">
        <v>2548</v>
      </c>
      <c r="G247" t="s">
        <v>4891</v>
      </c>
    </row>
    <row r="248" spans="1:7">
      <c r="A248" t="s">
        <v>4782</v>
      </c>
      <c r="B248" t="s">
        <v>5797</v>
      </c>
      <c r="G248" t="s">
        <v>7187</v>
      </c>
    </row>
    <row r="249" spans="1:7">
      <c r="A249" t="s">
        <v>4784</v>
      </c>
      <c r="B249" t="s">
        <v>5798</v>
      </c>
      <c r="G249" t="s">
        <v>60</v>
      </c>
    </row>
    <row r="250" spans="1:7">
      <c r="A250" t="s">
        <v>3050</v>
      </c>
      <c r="B250" t="s">
        <v>3051</v>
      </c>
      <c r="G250" t="s">
        <v>4219</v>
      </c>
    </row>
    <row r="251" spans="1:7">
      <c r="A251" t="s">
        <v>4786</v>
      </c>
      <c r="B251" t="s">
        <v>5799</v>
      </c>
      <c r="G251" t="s">
        <v>4893</v>
      </c>
    </row>
    <row r="252" spans="1:7">
      <c r="A252" t="s">
        <v>3690</v>
      </c>
      <c r="B252" t="s">
        <v>3691</v>
      </c>
      <c r="G252" t="s">
        <v>2824</v>
      </c>
    </row>
    <row r="253" spans="1:7">
      <c r="A253" t="s">
        <v>7181</v>
      </c>
      <c r="B253" t="s">
        <v>7182</v>
      </c>
      <c r="G253" t="s">
        <v>3086</v>
      </c>
    </row>
    <row r="254" spans="1:7">
      <c r="A254" t="s">
        <v>4788</v>
      </c>
      <c r="B254" t="s">
        <v>5800</v>
      </c>
      <c r="G254" t="s">
        <v>6790</v>
      </c>
    </row>
    <row r="255" spans="1:7">
      <c r="A255" t="s">
        <v>4533</v>
      </c>
      <c r="B255" t="s">
        <v>4534</v>
      </c>
      <c r="G255" t="s">
        <v>7610</v>
      </c>
    </row>
    <row r="256" spans="1:7">
      <c r="A256" t="s">
        <v>4790</v>
      </c>
      <c r="B256" t="s">
        <v>5801</v>
      </c>
      <c r="G256" t="s">
        <v>2991</v>
      </c>
    </row>
    <row r="257" spans="1:7">
      <c r="A257" s="298" t="s">
        <v>6629</v>
      </c>
      <c r="B257" s="299" t="s">
        <v>6630</v>
      </c>
      <c r="G257" t="s">
        <v>3088</v>
      </c>
    </row>
    <row r="258" spans="1:7">
      <c r="A258" t="s">
        <v>4792</v>
      </c>
      <c r="B258" t="s">
        <v>5802</v>
      </c>
      <c r="G258" t="s">
        <v>1450</v>
      </c>
    </row>
    <row r="259" spans="1:7">
      <c r="A259" t="s">
        <v>7038</v>
      </c>
      <c r="B259" t="s">
        <v>7039</v>
      </c>
      <c r="G259" t="s">
        <v>3090</v>
      </c>
    </row>
    <row r="260" spans="1:7">
      <c r="A260" t="s">
        <v>4793</v>
      </c>
      <c r="B260" t="s">
        <v>5803</v>
      </c>
      <c r="G260" t="s">
        <v>3090</v>
      </c>
    </row>
    <row r="261" spans="1:7">
      <c r="A261" t="s">
        <v>4103</v>
      </c>
      <c r="B261" t="s">
        <v>4104</v>
      </c>
      <c r="G261" t="s">
        <v>4895</v>
      </c>
    </row>
    <row r="262" spans="1:7">
      <c r="A262" t="s">
        <v>4054</v>
      </c>
      <c r="B262" t="s">
        <v>4057</v>
      </c>
      <c r="G262" t="s">
        <v>4897</v>
      </c>
    </row>
    <row r="263" spans="1:7">
      <c r="A263" t="s">
        <v>4795</v>
      </c>
      <c r="B263" t="s">
        <v>5804</v>
      </c>
      <c r="G263" t="s">
        <v>3092</v>
      </c>
    </row>
    <row r="264" spans="1:7">
      <c r="A264" t="s">
        <v>4796</v>
      </c>
      <c r="B264" t="s">
        <v>5805</v>
      </c>
      <c r="G264" t="s">
        <v>4899</v>
      </c>
    </row>
    <row r="265" spans="1:7">
      <c r="A265" s="191" t="s">
        <v>7474</v>
      </c>
      <c r="B265" s="191" t="s">
        <v>7475</v>
      </c>
      <c r="G265" t="s">
        <v>6691</v>
      </c>
    </row>
    <row r="266" spans="1:7">
      <c r="A266" t="s">
        <v>4545</v>
      </c>
      <c r="B266" t="s">
        <v>4546</v>
      </c>
      <c r="G266" t="s">
        <v>3094</v>
      </c>
    </row>
    <row r="267" spans="1:7">
      <c r="A267" t="s">
        <v>2945</v>
      </c>
      <c r="B267" t="s">
        <v>2952</v>
      </c>
      <c r="G267" t="s">
        <v>2935</v>
      </c>
    </row>
    <row r="268" spans="1:7">
      <c r="A268" t="s">
        <v>2946</v>
      </c>
      <c r="B268" t="s">
        <v>2951</v>
      </c>
      <c r="G268" t="s">
        <v>6710</v>
      </c>
    </row>
    <row r="269" spans="1:7">
      <c r="A269" t="s">
        <v>7418</v>
      </c>
      <c r="B269" t="s">
        <v>7419</v>
      </c>
      <c r="G269" t="s">
        <v>7055</v>
      </c>
    </row>
    <row r="270" spans="1:7">
      <c r="A270" t="s">
        <v>4798</v>
      </c>
      <c r="B270" t="s">
        <v>5806</v>
      </c>
      <c r="G270" t="s">
        <v>4901</v>
      </c>
    </row>
    <row r="271" spans="1:7">
      <c r="A271" t="s">
        <v>7598</v>
      </c>
      <c r="B271" t="s">
        <v>7599</v>
      </c>
      <c r="G271" t="s">
        <v>3096</v>
      </c>
    </row>
    <row r="272" spans="1:7">
      <c r="A272" t="s">
        <v>7183</v>
      </c>
      <c r="B272" t="s">
        <v>7184</v>
      </c>
      <c r="G272" t="s">
        <v>3728</v>
      </c>
    </row>
    <row r="273" spans="1:7">
      <c r="A273" t="s">
        <v>4800</v>
      </c>
      <c r="B273" t="s">
        <v>5807</v>
      </c>
      <c r="G273" t="s">
        <v>3728</v>
      </c>
    </row>
    <row r="274" spans="1:7">
      <c r="A274" t="s">
        <v>4802</v>
      </c>
      <c r="B274" t="s">
        <v>5808</v>
      </c>
      <c r="G274" t="s">
        <v>7432</v>
      </c>
    </row>
    <row r="275" spans="1:7">
      <c r="A275" t="s">
        <v>4803</v>
      </c>
      <c r="B275" t="s">
        <v>4655</v>
      </c>
      <c r="G275" t="s">
        <v>6687</v>
      </c>
    </row>
    <row r="276" spans="1:7">
      <c r="A276" t="s">
        <v>4805</v>
      </c>
      <c r="B276" t="s">
        <v>5809</v>
      </c>
      <c r="G276" t="s">
        <v>61</v>
      </c>
    </row>
    <row r="277" spans="1:7">
      <c r="A277" t="s">
        <v>4456</v>
      </c>
      <c r="B277" t="s">
        <v>4457</v>
      </c>
      <c r="G277" t="s">
        <v>7189</v>
      </c>
    </row>
    <row r="278" spans="1:7">
      <c r="A278" t="s">
        <v>4456</v>
      </c>
      <c r="B278" t="s">
        <v>4457</v>
      </c>
      <c r="G278" t="s">
        <v>3098</v>
      </c>
    </row>
    <row r="279" spans="1:7">
      <c r="A279" t="s">
        <v>4808</v>
      </c>
      <c r="B279" t="s">
        <v>5810</v>
      </c>
      <c r="G279" t="s">
        <v>3100</v>
      </c>
    </row>
    <row r="280" spans="1:7">
      <c r="A280" t="s">
        <v>4810</v>
      </c>
      <c r="B280" t="s">
        <v>5811</v>
      </c>
      <c r="G280" t="s">
        <v>3101</v>
      </c>
    </row>
    <row r="281" spans="1:7">
      <c r="A281" t="s">
        <v>4812</v>
      </c>
      <c r="B281" t="s">
        <v>5812</v>
      </c>
      <c r="G281" t="s">
        <v>4232</v>
      </c>
    </row>
    <row r="282" spans="1:7">
      <c r="A282" t="s">
        <v>4814</v>
      </c>
      <c r="B282" t="s">
        <v>5813</v>
      </c>
      <c r="G282" t="s">
        <v>7003</v>
      </c>
    </row>
    <row r="283" spans="1:7">
      <c r="A283" t="s">
        <v>7420</v>
      </c>
      <c r="B283" t="s">
        <v>7421</v>
      </c>
      <c r="G283" t="s">
        <v>4903</v>
      </c>
    </row>
    <row r="284" spans="1:7">
      <c r="A284" t="s">
        <v>3052</v>
      </c>
      <c r="B284" t="s">
        <v>3053</v>
      </c>
      <c r="G284" t="s">
        <v>1487</v>
      </c>
    </row>
    <row r="285" spans="1:7">
      <c r="A285" s="303" t="s">
        <v>7122</v>
      </c>
      <c r="B285" s="303" t="s">
        <v>7123</v>
      </c>
      <c r="G285" t="s">
        <v>2691</v>
      </c>
    </row>
    <row r="286" spans="1:7">
      <c r="A286" t="s">
        <v>4816</v>
      </c>
      <c r="B286" t="s">
        <v>5814</v>
      </c>
      <c r="G286" t="s">
        <v>3024</v>
      </c>
    </row>
    <row r="287" spans="1:7">
      <c r="A287" t="s">
        <v>3875</v>
      </c>
      <c r="B287" t="s">
        <v>3876</v>
      </c>
      <c r="G287" t="s">
        <v>4905</v>
      </c>
    </row>
    <row r="288" spans="1:7">
      <c r="A288" t="s">
        <v>48</v>
      </c>
      <c r="B288" t="s">
        <v>49</v>
      </c>
      <c r="G288" t="s">
        <v>4905</v>
      </c>
    </row>
    <row r="289" spans="1:7">
      <c r="A289" t="s">
        <v>1533</v>
      </c>
      <c r="B289" t="s">
        <v>1534</v>
      </c>
      <c r="G289" t="s">
        <v>4907</v>
      </c>
    </row>
    <row r="290" spans="1:7">
      <c r="A290" t="s">
        <v>3054</v>
      </c>
      <c r="B290" t="s">
        <v>3055</v>
      </c>
      <c r="G290" t="s">
        <v>62</v>
      </c>
    </row>
    <row r="291" spans="1:7">
      <c r="A291" t="s">
        <v>4390</v>
      </c>
      <c r="B291" t="s">
        <v>4391</v>
      </c>
      <c r="G291" t="s">
        <v>4909</v>
      </c>
    </row>
    <row r="292" spans="1:7">
      <c r="A292" t="s">
        <v>4063</v>
      </c>
      <c r="B292" t="s">
        <v>2781</v>
      </c>
      <c r="G292" t="s">
        <v>2346</v>
      </c>
    </row>
    <row r="293" spans="1:7">
      <c r="A293" t="s">
        <v>4208</v>
      </c>
      <c r="B293" t="s">
        <v>4209</v>
      </c>
      <c r="G293" t="s">
        <v>3782</v>
      </c>
    </row>
    <row r="294" spans="1:7">
      <c r="A294" t="s">
        <v>50</v>
      </c>
      <c r="B294" t="s">
        <v>51</v>
      </c>
      <c r="G294" t="s">
        <v>4911</v>
      </c>
    </row>
    <row r="295" spans="1:7">
      <c r="A295" s="191" t="s">
        <v>7478</v>
      </c>
      <c r="B295" s="191" t="s">
        <v>7479</v>
      </c>
      <c r="G295" t="s">
        <v>4913</v>
      </c>
    </row>
    <row r="296" spans="1:7">
      <c r="A296" t="s">
        <v>6566</v>
      </c>
      <c r="B296" t="s">
        <v>6611</v>
      </c>
      <c r="G296" t="s">
        <v>4915</v>
      </c>
    </row>
    <row r="297" spans="1:7">
      <c r="A297" t="s">
        <v>1607</v>
      </c>
      <c r="B297" t="s">
        <v>5815</v>
      </c>
      <c r="G297" t="s">
        <v>3842</v>
      </c>
    </row>
    <row r="298" spans="1:7">
      <c r="A298" t="s">
        <v>1607</v>
      </c>
      <c r="B298" t="s">
        <v>5816</v>
      </c>
      <c r="G298" t="s">
        <v>7191</v>
      </c>
    </row>
    <row r="299" spans="1:7">
      <c r="A299" t="s">
        <v>1377</v>
      </c>
      <c r="B299" t="s">
        <v>3596</v>
      </c>
      <c r="G299" t="s">
        <v>2852</v>
      </c>
    </row>
    <row r="300" spans="1:7">
      <c r="A300" t="s">
        <v>4663</v>
      </c>
      <c r="B300" t="s">
        <v>4664</v>
      </c>
      <c r="G300" t="s">
        <v>4917</v>
      </c>
    </row>
    <row r="301" spans="1:7">
      <c r="A301" t="s">
        <v>4818</v>
      </c>
      <c r="B301" t="s">
        <v>5817</v>
      </c>
      <c r="G301" t="s">
        <v>4919</v>
      </c>
    </row>
    <row r="302" spans="1:7">
      <c r="A302" t="s">
        <v>1506</v>
      </c>
      <c r="B302" t="s">
        <v>1507</v>
      </c>
      <c r="G302" t="s">
        <v>3103</v>
      </c>
    </row>
    <row r="303" spans="1:7">
      <c r="A303" s="191" t="s">
        <v>7480</v>
      </c>
      <c r="B303" s="191" t="s">
        <v>7481</v>
      </c>
      <c r="G303" t="s">
        <v>4921</v>
      </c>
    </row>
    <row r="304" spans="1:7">
      <c r="A304" s="191" t="s">
        <v>7695</v>
      </c>
      <c r="B304" s="191" t="s">
        <v>7696</v>
      </c>
      <c r="G304" t="s">
        <v>7612</v>
      </c>
    </row>
    <row r="305" spans="1:7">
      <c r="A305" t="s">
        <v>4324</v>
      </c>
      <c r="B305" t="s">
        <v>4325</v>
      </c>
      <c r="G305" t="s">
        <v>3104</v>
      </c>
    </row>
    <row r="306" spans="1:7">
      <c r="A306" t="s">
        <v>3652</v>
      </c>
      <c r="B306" t="s">
        <v>3653</v>
      </c>
      <c r="G306" t="s">
        <v>6858</v>
      </c>
    </row>
    <row r="307" spans="1:7">
      <c r="A307" t="s">
        <v>4819</v>
      </c>
      <c r="B307" t="s">
        <v>5818</v>
      </c>
      <c r="G307" t="s">
        <v>4923</v>
      </c>
    </row>
    <row r="308" spans="1:7">
      <c r="A308" t="s">
        <v>4821</v>
      </c>
      <c r="B308" t="s">
        <v>5819</v>
      </c>
      <c r="G308" t="s">
        <v>2755</v>
      </c>
    </row>
    <row r="309" spans="1:7">
      <c r="A309" t="s">
        <v>3638</v>
      </c>
      <c r="B309" t="s">
        <v>3639</v>
      </c>
      <c r="G309" t="s">
        <v>2755</v>
      </c>
    </row>
    <row r="310" spans="1:7">
      <c r="A310" t="s">
        <v>1535</v>
      </c>
      <c r="B310" t="s">
        <v>1536</v>
      </c>
      <c r="G310" t="s">
        <v>4925</v>
      </c>
    </row>
    <row r="311" spans="1:7">
      <c r="A311" t="s">
        <v>7422</v>
      </c>
      <c r="B311" t="s">
        <v>7423</v>
      </c>
      <c r="G311" s="191" t="s">
        <v>7486</v>
      </c>
    </row>
    <row r="312" spans="1:7">
      <c r="A312" t="s">
        <v>6742</v>
      </c>
      <c r="B312" t="s">
        <v>6743</v>
      </c>
      <c r="G312" s="191" t="s">
        <v>7308</v>
      </c>
    </row>
    <row r="313" spans="1:7">
      <c r="A313" t="s">
        <v>3778</v>
      </c>
      <c r="B313" t="s">
        <v>3779</v>
      </c>
      <c r="G313" t="s">
        <v>3106</v>
      </c>
    </row>
    <row r="314" spans="1:7">
      <c r="A314" t="s">
        <v>3056</v>
      </c>
      <c r="B314" t="s">
        <v>4639</v>
      </c>
      <c r="G314" t="s">
        <v>4927</v>
      </c>
    </row>
    <row r="315" spans="1:7">
      <c r="A315" t="s">
        <v>7424</v>
      </c>
      <c r="B315" t="s">
        <v>7425</v>
      </c>
      <c r="G315" t="s">
        <v>1204</v>
      </c>
    </row>
    <row r="316" spans="1:7">
      <c r="A316" t="s">
        <v>3057</v>
      </c>
      <c r="B316" t="s">
        <v>3058</v>
      </c>
      <c r="G316" t="s">
        <v>4929</v>
      </c>
    </row>
    <row r="317" spans="1:7">
      <c r="A317" t="s">
        <v>6925</v>
      </c>
      <c r="B317" t="s">
        <v>6926</v>
      </c>
      <c r="G317" t="s">
        <v>7614</v>
      </c>
    </row>
    <row r="318" spans="1:7">
      <c r="A318" t="s">
        <v>3672</v>
      </c>
      <c r="B318" t="s">
        <v>3673</v>
      </c>
      <c r="G318" t="s">
        <v>4931</v>
      </c>
    </row>
    <row r="319" spans="1:7">
      <c r="A319" t="s">
        <v>7009</v>
      </c>
      <c r="B319" t="s">
        <v>7010</v>
      </c>
      <c r="G319" t="s">
        <v>4933</v>
      </c>
    </row>
    <row r="320" spans="1:7">
      <c r="A320" t="s">
        <v>6469</v>
      </c>
      <c r="B320" t="s">
        <v>6470</v>
      </c>
      <c r="G320" t="s">
        <v>7243</v>
      </c>
    </row>
    <row r="321" spans="1:7">
      <c r="A321" s="303" t="s">
        <v>6897</v>
      </c>
      <c r="B321" t="s">
        <v>6898</v>
      </c>
      <c r="G321" t="s">
        <v>6848</v>
      </c>
    </row>
    <row r="322" spans="1:7" ht="30">
      <c r="A322" s="303" t="s">
        <v>7052</v>
      </c>
      <c r="B322" t="s">
        <v>7053</v>
      </c>
      <c r="G322" t="s">
        <v>3888</v>
      </c>
    </row>
    <row r="323" spans="1:7">
      <c r="A323" t="s">
        <v>4578</v>
      </c>
      <c r="B323" t="s">
        <v>4579</v>
      </c>
      <c r="G323" t="s">
        <v>4444</v>
      </c>
    </row>
    <row r="324" spans="1:7">
      <c r="A324" t="s">
        <v>4461</v>
      </c>
      <c r="B324" t="s">
        <v>4462</v>
      </c>
      <c r="G324" t="s">
        <v>7616</v>
      </c>
    </row>
    <row r="325" spans="1:7">
      <c r="A325" t="s">
        <v>4823</v>
      </c>
      <c r="B325" t="s">
        <v>5820</v>
      </c>
      <c r="G325" t="s">
        <v>4215</v>
      </c>
    </row>
    <row r="326" spans="1:7">
      <c r="A326" s="191" t="s">
        <v>7482</v>
      </c>
      <c r="B326" s="191" t="s">
        <v>7483</v>
      </c>
      <c r="G326" t="s">
        <v>3784</v>
      </c>
    </row>
    <row r="327" spans="1:7">
      <c r="A327" t="s">
        <v>6835</v>
      </c>
      <c r="B327" t="s">
        <v>6836</v>
      </c>
      <c r="G327" t="s">
        <v>7193</v>
      </c>
    </row>
    <row r="328" spans="1:7">
      <c r="A328" s="268" t="s">
        <v>6512</v>
      </c>
      <c r="B328" s="268" t="s">
        <v>6513</v>
      </c>
      <c r="G328" t="s">
        <v>7618</v>
      </c>
    </row>
    <row r="329" spans="1:7">
      <c r="A329" t="s">
        <v>4825</v>
      </c>
      <c r="B329" t="s">
        <v>5821</v>
      </c>
      <c r="G329" t="s">
        <v>3108</v>
      </c>
    </row>
    <row r="330" spans="1:7">
      <c r="A330" t="s">
        <v>7185</v>
      </c>
      <c r="B330" t="s">
        <v>7186</v>
      </c>
      <c r="G330" t="s">
        <v>2653</v>
      </c>
    </row>
    <row r="331" spans="1:7">
      <c r="A331" t="s">
        <v>7426</v>
      </c>
      <c r="B331" t="s">
        <v>7427</v>
      </c>
      <c r="G331" t="s">
        <v>2653</v>
      </c>
    </row>
    <row r="332" spans="1:7">
      <c r="A332" t="s">
        <v>7361</v>
      </c>
      <c r="B332" t="s">
        <v>7362</v>
      </c>
      <c r="G332" s="304" t="s">
        <v>7124</v>
      </c>
    </row>
    <row r="333" spans="1:7">
      <c r="A333" t="s">
        <v>1368</v>
      </c>
      <c r="B333" t="s">
        <v>1369</v>
      </c>
      <c r="G333" t="s">
        <v>4935</v>
      </c>
    </row>
    <row r="334" spans="1:7">
      <c r="A334" t="s">
        <v>4665</v>
      </c>
      <c r="B334" t="s">
        <v>4666</v>
      </c>
      <c r="G334" t="s">
        <v>4937</v>
      </c>
    </row>
    <row r="335" spans="1:7">
      <c r="A335" s="268" t="s">
        <v>6485</v>
      </c>
      <c r="B335" s="268" t="s">
        <v>6486</v>
      </c>
      <c r="G335" t="s">
        <v>4939</v>
      </c>
    </row>
    <row r="336" spans="1:7">
      <c r="A336" t="s">
        <v>1508</v>
      </c>
      <c r="B336" t="s">
        <v>1509</v>
      </c>
      <c r="G336" t="s">
        <v>4720</v>
      </c>
    </row>
    <row r="337" spans="1:7">
      <c r="A337" t="s">
        <v>3059</v>
      </c>
      <c r="B337" t="s">
        <v>3060</v>
      </c>
      <c r="G337" t="s">
        <v>4941</v>
      </c>
    </row>
    <row r="338" spans="1:7">
      <c r="A338" t="s">
        <v>6712</v>
      </c>
      <c r="B338" t="s">
        <v>6713</v>
      </c>
      <c r="G338" t="s">
        <v>3007</v>
      </c>
    </row>
    <row r="339" spans="1:7">
      <c r="A339" t="s">
        <v>4827</v>
      </c>
      <c r="B339" t="s">
        <v>4748</v>
      </c>
      <c r="G339" t="s">
        <v>4943</v>
      </c>
    </row>
    <row r="340" spans="1:7">
      <c r="A340" t="s">
        <v>4747</v>
      </c>
      <c r="B340" t="s">
        <v>4748</v>
      </c>
      <c r="G340" t="s">
        <v>4055</v>
      </c>
    </row>
    <row r="341" spans="1:7">
      <c r="A341" t="s">
        <v>4828</v>
      </c>
      <c r="B341" t="s">
        <v>5822</v>
      </c>
      <c r="G341" t="s">
        <v>4945</v>
      </c>
    </row>
    <row r="342" spans="1:7">
      <c r="A342" t="s">
        <v>3061</v>
      </c>
      <c r="B342" t="s">
        <v>4641</v>
      </c>
      <c r="G342" s="303" t="s">
        <v>6899</v>
      </c>
    </row>
    <row r="343" spans="1:7">
      <c r="A343" t="s">
        <v>4830</v>
      </c>
      <c r="B343" t="s">
        <v>5823</v>
      </c>
      <c r="G343" s="191" t="s">
        <v>7310</v>
      </c>
    </row>
    <row r="344" spans="1:7">
      <c r="A344" t="s">
        <v>3062</v>
      </c>
      <c r="B344" t="s">
        <v>3063</v>
      </c>
      <c r="G344" t="s">
        <v>4947</v>
      </c>
    </row>
    <row r="345" spans="1:7">
      <c r="A345" t="s">
        <v>4832</v>
      </c>
      <c r="B345" t="s">
        <v>5824</v>
      </c>
      <c r="G345" t="s">
        <v>3743</v>
      </c>
    </row>
    <row r="346" spans="1:7">
      <c r="A346" t="s">
        <v>1391</v>
      </c>
      <c r="B346" t="s">
        <v>1397</v>
      </c>
      <c r="G346" t="s">
        <v>3003</v>
      </c>
    </row>
    <row r="347" spans="1:7">
      <c r="A347" t="s">
        <v>4834</v>
      </c>
      <c r="B347" t="s">
        <v>5825</v>
      </c>
      <c r="G347" t="s">
        <v>7620</v>
      </c>
    </row>
    <row r="348" spans="1:7">
      <c r="A348" t="s">
        <v>7428</v>
      </c>
      <c r="B348" t="s">
        <v>7429</v>
      </c>
      <c r="G348" t="s">
        <v>3110</v>
      </c>
    </row>
    <row r="349" spans="1:7">
      <c r="A349" t="s">
        <v>6471</v>
      </c>
      <c r="B349" t="s">
        <v>6472</v>
      </c>
      <c r="G349" t="s">
        <v>4697</v>
      </c>
    </row>
    <row r="350" spans="1:7">
      <c r="A350" t="s">
        <v>4836</v>
      </c>
      <c r="B350" t="s">
        <v>5826</v>
      </c>
      <c r="G350" t="s">
        <v>4710</v>
      </c>
    </row>
    <row r="351" spans="1:7">
      <c r="A351" t="s">
        <v>4838</v>
      </c>
      <c r="B351" t="s">
        <v>5827</v>
      </c>
      <c r="G351" t="s">
        <v>4949</v>
      </c>
    </row>
    <row r="352" spans="1:7">
      <c r="A352" t="s">
        <v>4840</v>
      </c>
      <c r="B352" t="s">
        <v>5828</v>
      </c>
      <c r="G352" t="s">
        <v>3112</v>
      </c>
    </row>
    <row r="353" spans="1:7">
      <c r="A353" t="s">
        <v>4842</v>
      </c>
      <c r="B353" t="s">
        <v>5829</v>
      </c>
      <c r="G353" t="s">
        <v>1618</v>
      </c>
    </row>
    <row r="354" spans="1:7">
      <c r="A354" t="s">
        <v>4844</v>
      </c>
      <c r="B354" t="s">
        <v>5830</v>
      </c>
      <c r="G354" t="s">
        <v>4950</v>
      </c>
    </row>
    <row r="355" spans="1:7">
      <c r="A355" t="s">
        <v>4846</v>
      </c>
      <c r="B355" t="s">
        <v>5831</v>
      </c>
      <c r="G355" t="s">
        <v>3718</v>
      </c>
    </row>
    <row r="356" spans="1:7">
      <c r="A356" t="s">
        <v>4848</v>
      </c>
      <c r="B356" t="s">
        <v>5832</v>
      </c>
      <c r="G356" t="s">
        <v>3718</v>
      </c>
    </row>
    <row r="357" spans="1:7">
      <c r="A357" t="s">
        <v>6794</v>
      </c>
      <c r="B357" t="s">
        <v>6795</v>
      </c>
      <c r="G357" t="s">
        <v>4953</v>
      </c>
    </row>
    <row r="358" spans="1:7">
      <c r="A358" s="191" t="s">
        <v>7484</v>
      </c>
      <c r="B358" s="191" t="s">
        <v>7485</v>
      </c>
      <c r="G358" t="s">
        <v>1216</v>
      </c>
    </row>
    <row r="359" spans="1:7">
      <c r="A359" t="s">
        <v>6505</v>
      </c>
      <c r="B359" t="s">
        <v>6506</v>
      </c>
      <c r="G359" t="s">
        <v>7622</v>
      </c>
    </row>
    <row r="360" spans="1:7">
      <c r="A360" t="s">
        <v>3603</v>
      </c>
      <c r="B360" t="s">
        <v>3604</v>
      </c>
      <c r="G360" t="s">
        <v>7245</v>
      </c>
    </row>
    <row r="361" spans="1:7">
      <c r="A361" t="s">
        <v>4850</v>
      </c>
      <c r="B361" t="s">
        <v>5833</v>
      </c>
      <c r="G361" t="s">
        <v>6941</v>
      </c>
    </row>
    <row r="362" spans="1:7">
      <c r="A362" t="s">
        <v>4558</v>
      </c>
      <c r="B362" t="s">
        <v>4559</v>
      </c>
      <c r="G362" t="s">
        <v>7367</v>
      </c>
    </row>
    <row r="363" spans="1:7">
      <c r="A363" t="s">
        <v>4852</v>
      </c>
      <c r="B363" t="s">
        <v>5834</v>
      </c>
      <c r="G363" s="191" t="s">
        <v>7490</v>
      </c>
    </row>
    <row r="364" spans="1:7">
      <c r="A364" t="s">
        <v>7363</v>
      </c>
      <c r="B364" t="s">
        <v>7364</v>
      </c>
      <c r="G364" t="s">
        <v>6585</v>
      </c>
    </row>
    <row r="365" spans="1:7">
      <c r="A365" t="s">
        <v>4854</v>
      </c>
      <c r="B365" t="s">
        <v>5835</v>
      </c>
      <c r="G365" t="s">
        <v>228</v>
      </c>
    </row>
    <row r="366" spans="1:7">
      <c r="A366" t="s">
        <v>4328</v>
      </c>
      <c r="B366" t="s">
        <v>4329</v>
      </c>
      <c r="G366" s="191" t="s">
        <v>7488</v>
      </c>
    </row>
    <row r="367" spans="1:7">
      <c r="A367" t="s">
        <v>7430</v>
      </c>
      <c r="B367" t="s">
        <v>7431</v>
      </c>
      <c r="G367" t="s">
        <v>4955</v>
      </c>
    </row>
    <row r="368" spans="1:7">
      <c r="A368" t="s">
        <v>6541</v>
      </c>
      <c r="B368" t="s">
        <v>6542</v>
      </c>
      <c r="G368" t="s">
        <v>4699</v>
      </c>
    </row>
    <row r="369" spans="1:7">
      <c r="A369" t="s">
        <v>4695</v>
      </c>
      <c r="B369" t="s">
        <v>4696</v>
      </c>
      <c r="G369" t="s">
        <v>1063</v>
      </c>
    </row>
    <row r="370" spans="1:7">
      <c r="A370" t="s">
        <v>7365</v>
      </c>
      <c r="B370" t="s">
        <v>7366</v>
      </c>
      <c r="G370" t="s">
        <v>4421</v>
      </c>
    </row>
    <row r="371" spans="1:7">
      <c r="A371" t="s">
        <v>4237</v>
      </c>
      <c r="B371" t="s">
        <v>4238</v>
      </c>
      <c r="G371" t="s">
        <v>1804</v>
      </c>
    </row>
    <row r="372" spans="1:7">
      <c r="A372" t="s">
        <v>4290</v>
      </c>
      <c r="B372" t="s">
        <v>4291</v>
      </c>
      <c r="G372" t="s">
        <v>3114</v>
      </c>
    </row>
    <row r="373" spans="1:7">
      <c r="A373" t="s">
        <v>6584</v>
      </c>
      <c r="B373" t="s">
        <v>6586</v>
      </c>
      <c r="G373" t="s">
        <v>4957</v>
      </c>
    </row>
    <row r="374" spans="1:7">
      <c r="A374" t="s">
        <v>53</v>
      </c>
      <c r="B374" t="s">
        <v>1447</v>
      </c>
      <c r="G374" t="s">
        <v>4959</v>
      </c>
    </row>
    <row r="375" spans="1:7">
      <c r="A375" t="s">
        <v>6473</v>
      </c>
      <c r="B375" t="s">
        <v>6474</v>
      </c>
      <c r="G375" t="s">
        <v>4961</v>
      </c>
    </row>
    <row r="376" spans="1:7">
      <c r="A376" t="s">
        <v>3064</v>
      </c>
      <c r="B376" t="s">
        <v>3065</v>
      </c>
      <c r="G376" t="s">
        <v>7247</v>
      </c>
    </row>
    <row r="377" spans="1:7">
      <c r="A377" t="s">
        <v>54</v>
      </c>
      <c r="B377" t="s">
        <v>55</v>
      </c>
      <c r="G377" t="s">
        <v>7624</v>
      </c>
    </row>
    <row r="378" spans="1:7">
      <c r="A378" t="s">
        <v>1845</v>
      </c>
      <c r="B378" t="s">
        <v>1846</v>
      </c>
      <c r="G378" t="s">
        <v>4963</v>
      </c>
    </row>
    <row r="379" spans="1:7">
      <c r="A379" t="s">
        <v>3066</v>
      </c>
      <c r="B379" t="s">
        <v>3067</v>
      </c>
      <c r="G379" t="s">
        <v>3116</v>
      </c>
    </row>
    <row r="380" spans="1:7">
      <c r="A380" t="s">
        <v>4856</v>
      </c>
      <c r="B380" t="s">
        <v>5836</v>
      </c>
      <c r="G380" t="s">
        <v>3118</v>
      </c>
    </row>
    <row r="381" spans="1:7">
      <c r="A381" t="s">
        <v>4858</v>
      </c>
      <c r="B381" t="s">
        <v>5837</v>
      </c>
      <c r="G381" t="s">
        <v>6762</v>
      </c>
    </row>
    <row r="382" spans="1:7">
      <c r="A382" t="s">
        <v>4860</v>
      </c>
      <c r="B382" t="s">
        <v>5838</v>
      </c>
      <c r="G382" t="s">
        <v>3120</v>
      </c>
    </row>
    <row r="383" spans="1:7">
      <c r="A383" t="s">
        <v>56</v>
      </c>
      <c r="B383" t="s">
        <v>4134</v>
      </c>
      <c r="G383" s="304" t="s">
        <v>7126</v>
      </c>
    </row>
    <row r="384" spans="1:7">
      <c r="A384" t="s">
        <v>1510</v>
      </c>
      <c r="B384" t="s">
        <v>4135</v>
      </c>
      <c r="G384" t="s">
        <v>6634</v>
      </c>
    </row>
    <row r="385" spans="1:7">
      <c r="A385" t="s">
        <v>4239</v>
      </c>
      <c r="B385" t="s">
        <v>4240</v>
      </c>
      <c r="G385" t="s">
        <v>3122</v>
      </c>
    </row>
    <row r="386" spans="1:7">
      <c r="A386" t="s">
        <v>2756</v>
      </c>
      <c r="B386" t="s">
        <v>6616</v>
      </c>
      <c r="G386" t="s">
        <v>4965</v>
      </c>
    </row>
    <row r="387" spans="1:7">
      <c r="A387" t="s">
        <v>3068</v>
      </c>
      <c r="B387" t="s">
        <v>3069</v>
      </c>
      <c r="G387" t="s">
        <v>7195</v>
      </c>
    </row>
    <row r="388" spans="1:7">
      <c r="A388" t="s">
        <v>7600</v>
      </c>
      <c r="B388" t="s">
        <v>7601</v>
      </c>
      <c r="G388" t="s">
        <v>6475</v>
      </c>
    </row>
    <row r="389" spans="1:7">
      <c r="A389" t="s">
        <v>4862</v>
      </c>
      <c r="B389" t="s">
        <v>5839</v>
      </c>
      <c r="G389" t="s">
        <v>4966</v>
      </c>
    </row>
    <row r="390" spans="1:7">
      <c r="A390" t="s">
        <v>7602</v>
      </c>
      <c r="B390" t="s">
        <v>7603</v>
      </c>
      <c r="G390" t="s">
        <v>4243</v>
      </c>
    </row>
    <row r="391" spans="1:7">
      <c r="A391" t="s">
        <v>4864</v>
      </c>
      <c r="B391" t="s">
        <v>5840</v>
      </c>
      <c r="G391" s="302" t="s">
        <v>6820</v>
      </c>
    </row>
    <row r="392" spans="1:7">
      <c r="A392" t="s">
        <v>6951</v>
      </c>
      <c r="B392" t="s">
        <v>6952</v>
      </c>
      <c r="G392" s="302" t="s">
        <v>7046</v>
      </c>
    </row>
    <row r="393" spans="1:7">
      <c r="A393" t="s">
        <v>57</v>
      </c>
      <c r="B393" t="s">
        <v>4553</v>
      </c>
      <c r="G393" t="s">
        <v>7249</v>
      </c>
    </row>
    <row r="394" spans="1:7">
      <c r="A394" t="s">
        <v>6882</v>
      </c>
      <c r="B394" t="s">
        <v>6883</v>
      </c>
      <c r="G394" t="s">
        <v>4968</v>
      </c>
    </row>
    <row r="395" spans="1:7">
      <c r="A395" t="s">
        <v>3780</v>
      </c>
      <c r="B395" t="s">
        <v>3781</v>
      </c>
      <c r="G395" t="s">
        <v>7434</v>
      </c>
    </row>
    <row r="396" spans="1:7">
      <c r="A396" t="s">
        <v>3780</v>
      </c>
      <c r="B396" t="s">
        <v>3781</v>
      </c>
      <c r="G396" t="s">
        <v>4970</v>
      </c>
    </row>
    <row r="397" spans="1:7">
      <c r="A397" t="s">
        <v>6935</v>
      </c>
      <c r="B397" t="s">
        <v>6936</v>
      </c>
      <c r="G397" t="s">
        <v>6971</v>
      </c>
    </row>
    <row r="398" spans="1:7">
      <c r="A398" t="s">
        <v>7604</v>
      </c>
      <c r="B398" t="s">
        <v>7605</v>
      </c>
      <c r="G398" t="s">
        <v>3124</v>
      </c>
    </row>
    <row r="399" spans="1:7">
      <c r="A399" t="s">
        <v>3656</v>
      </c>
      <c r="B399" t="s">
        <v>3657</v>
      </c>
      <c r="G399" t="s">
        <v>3126</v>
      </c>
    </row>
    <row r="400" spans="1:7">
      <c r="A400" t="s">
        <v>7718</v>
      </c>
      <c r="B400" t="s">
        <v>7719</v>
      </c>
      <c r="G400" t="s">
        <v>3128</v>
      </c>
    </row>
    <row r="401" spans="1:7">
      <c r="A401" t="s">
        <v>4867</v>
      </c>
      <c r="B401" t="s">
        <v>5841</v>
      </c>
      <c r="G401" t="s">
        <v>4972</v>
      </c>
    </row>
    <row r="402" spans="1:7">
      <c r="A402" t="s">
        <v>7241</v>
      </c>
      <c r="B402" t="s">
        <v>7242</v>
      </c>
      <c r="G402" t="s">
        <v>1423</v>
      </c>
    </row>
    <row r="403" spans="1:7">
      <c r="A403" t="s">
        <v>1890</v>
      </c>
      <c r="B403" t="s">
        <v>2662</v>
      </c>
      <c r="G403" t="s">
        <v>3785</v>
      </c>
    </row>
    <row r="404" spans="1:7">
      <c r="A404" t="s">
        <v>4869</v>
      </c>
      <c r="B404" t="s">
        <v>5842</v>
      </c>
      <c r="G404" t="s">
        <v>6999</v>
      </c>
    </row>
    <row r="405" spans="1:7">
      <c r="A405" t="s">
        <v>3674</v>
      </c>
      <c r="B405" t="s">
        <v>3675</v>
      </c>
      <c r="G405" t="s">
        <v>6907</v>
      </c>
    </row>
    <row r="406" spans="1:7">
      <c r="A406" s="191" t="s">
        <v>7306</v>
      </c>
      <c r="B406" s="191" t="s">
        <v>7307</v>
      </c>
      <c r="G406" t="s">
        <v>4659</v>
      </c>
    </row>
    <row r="407" spans="1:7">
      <c r="A407" t="s">
        <v>4871</v>
      </c>
      <c r="B407" t="s">
        <v>5843</v>
      </c>
      <c r="G407" t="s">
        <v>4974</v>
      </c>
    </row>
    <row r="408" spans="1:7">
      <c r="A408" t="s">
        <v>3705</v>
      </c>
      <c r="B408" t="s">
        <v>3706</v>
      </c>
      <c r="G408" t="s">
        <v>3787</v>
      </c>
    </row>
    <row r="409" spans="1:7">
      <c r="A409" t="s">
        <v>4872</v>
      </c>
      <c r="B409" t="s">
        <v>5844</v>
      </c>
      <c r="G409" t="s">
        <v>4370</v>
      </c>
    </row>
    <row r="410" spans="1:7">
      <c r="A410" t="s">
        <v>4874</v>
      </c>
      <c r="B410" t="s">
        <v>5845</v>
      </c>
      <c r="G410" t="s">
        <v>4610</v>
      </c>
    </row>
    <row r="411" spans="1:7">
      <c r="A411" s="191" t="s">
        <v>7532</v>
      </c>
      <c r="B411" s="191" t="s">
        <v>7533</v>
      </c>
      <c r="G411" t="s">
        <v>4976</v>
      </c>
    </row>
    <row r="412" spans="1:7">
      <c r="A412" t="s">
        <v>1828</v>
      </c>
      <c r="B412" t="s">
        <v>1829</v>
      </c>
      <c r="G412" t="s">
        <v>4978</v>
      </c>
    </row>
    <row r="413" spans="1:7">
      <c r="A413" t="s">
        <v>4875</v>
      </c>
      <c r="B413" t="s">
        <v>5846</v>
      </c>
      <c r="G413" t="s">
        <v>4980</v>
      </c>
    </row>
    <row r="414" spans="1:7">
      <c r="A414" t="s">
        <v>4876</v>
      </c>
      <c r="B414" t="s">
        <v>5847</v>
      </c>
      <c r="G414" t="s">
        <v>7197</v>
      </c>
    </row>
    <row r="415" spans="1:7">
      <c r="A415" t="s">
        <v>3070</v>
      </c>
      <c r="B415" t="s">
        <v>3071</v>
      </c>
      <c r="G415" t="s">
        <v>3130</v>
      </c>
    </row>
    <row r="416" spans="1:7">
      <c r="A416" t="s">
        <v>4679</v>
      </c>
      <c r="B416" t="s">
        <v>4680</v>
      </c>
      <c r="G416" t="s">
        <v>3131</v>
      </c>
    </row>
    <row r="417" spans="1:7">
      <c r="A417" t="s">
        <v>2989</v>
      </c>
      <c r="B417" t="s">
        <v>2990</v>
      </c>
      <c r="G417" t="s">
        <v>63</v>
      </c>
    </row>
    <row r="418" spans="1:7">
      <c r="A418" t="s">
        <v>4241</v>
      </c>
      <c r="B418" t="s">
        <v>4242</v>
      </c>
      <c r="G418" t="s">
        <v>4981</v>
      </c>
    </row>
    <row r="419" spans="1:7">
      <c r="A419" t="s">
        <v>3072</v>
      </c>
      <c r="B419" t="s">
        <v>3073</v>
      </c>
      <c r="G419" t="s">
        <v>4735</v>
      </c>
    </row>
    <row r="420" spans="1:7">
      <c r="A420" t="s">
        <v>4878</v>
      </c>
      <c r="B420" t="s">
        <v>5848</v>
      </c>
      <c r="G420" t="s">
        <v>4735</v>
      </c>
    </row>
    <row r="421" spans="1:7">
      <c r="A421" t="s">
        <v>4463</v>
      </c>
      <c r="B421" t="s">
        <v>4464</v>
      </c>
      <c r="G421" t="s">
        <v>3720</v>
      </c>
    </row>
    <row r="422" spans="1:7">
      <c r="A422" t="s">
        <v>4451</v>
      </c>
      <c r="B422" t="s">
        <v>4452</v>
      </c>
      <c r="G422" t="s">
        <v>4691</v>
      </c>
    </row>
    <row r="423" spans="1:7">
      <c r="A423" t="s">
        <v>4880</v>
      </c>
      <c r="B423" t="s">
        <v>4587</v>
      </c>
      <c r="G423" t="s">
        <v>4983</v>
      </c>
    </row>
    <row r="424" spans="1:7">
      <c r="A424" t="s">
        <v>4586</v>
      </c>
      <c r="B424" t="s">
        <v>4587</v>
      </c>
      <c r="G424" t="s">
        <v>4985</v>
      </c>
    </row>
    <row r="425" spans="1:7">
      <c r="A425" t="s">
        <v>3074</v>
      </c>
      <c r="B425" t="s">
        <v>3075</v>
      </c>
      <c r="G425" t="s">
        <v>3133</v>
      </c>
    </row>
    <row r="426" spans="1:7">
      <c r="A426" t="s">
        <v>6937</v>
      </c>
      <c r="B426" t="s">
        <v>6938</v>
      </c>
      <c r="G426" t="s">
        <v>4986</v>
      </c>
    </row>
    <row r="427" spans="1:7">
      <c r="A427" t="s">
        <v>4881</v>
      </c>
      <c r="B427" t="s">
        <v>5849</v>
      </c>
      <c r="G427" t="s">
        <v>3135</v>
      </c>
    </row>
    <row r="428" spans="1:7">
      <c r="A428" t="s">
        <v>3076</v>
      </c>
      <c r="B428" t="s">
        <v>3077</v>
      </c>
      <c r="G428" t="s">
        <v>4987</v>
      </c>
    </row>
    <row r="429" spans="1:7">
      <c r="A429" t="s">
        <v>3078</v>
      </c>
      <c r="B429" t="s">
        <v>3079</v>
      </c>
      <c r="G429" t="s">
        <v>4257</v>
      </c>
    </row>
    <row r="430" spans="1:7">
      <c r="A430" t="s">
        <v>3080</v>
      </c>
      <c r="B430" t="s">
        <v>3081</v>
      </c>
      <c r="G430" t="s">
        <v>6698</v>
      </c>
    </row>
    <row r="431" spans="1:7">
      <c r="A431" t="s">
        <v>3080</v>
      </c>
      <c r="B431" t="s">
        <v>3081</v>
      </c>
      <c r="G431" t="s">
        <v>4465</v>
      </c>
    </row>
    <row r="432" spans="1:7">
      <c r="A432" t="s">
        <v>3670</v>
      </c>
      <c r="B432" t="s">
        <v>3671</v>
      </c>
      <c r="G432" t="s">
        <v>1528</v>
      </c>
    </row>
    <row r="433" spans="1:7">
      <c r="A433" t="s">
        <v>3083</v>
      </c>
      <c r="B433" t="s">
        <v>3082</v>
      </c>
      <c r="G433" t="s">
        <v>4989</v>
      </c>
    </row>
    <row r="434" spans="1:7">
      <c r="A434" t="s">
        <v>3084</v>
      </c>
      <c r="B434" t="s">
        <v>3085</v>
      </c>
      <c r="G434" t="s">
        <v>7042</v>
      </c>
    </row>
    <row r="435" spans="1:7">
      <c r="A435" t="s">
        <v>7606</v>
      </c>
      <c r="B435" t="s">
        <v>7607</v>
      </c>
      <c r="G435" t="s">
        <v>3564</v>
      </c>
    </row>
    <row r="436" spans="1:7">
      <c r="A436" s="191" t="s">
        <v>7538</v>
      </c>
      <c r="B436" s="191" t="s">
        <v>7539</v>
      </c>
      <c r="G436" t="s">
        <v>4588</v>
      </c>
    </row>
    <row r="437" spans="1:7">
      <c r="A437" t="s">
        <v>975</v>
      </c>
      <c r="B437" t="s">
        <v>979</v>
      </c>
      <c r="G437" t="s">
        <v>6500</v>
      </c>
    </row>
    <row r="438" spans="1:7">
      <c r="A438" t="s">
        <v>1480</v>
      </c>
      <c r="B438" t="s">
        <v>1481</v>
      </c>
      <c r="G438" t="s">
        <v>1802</v>
      </c>
    </row>
    <row r="439" spans="1:7">
      <c r="A439" t="s">
        <v>4884</v>
      </c>
      <c r="B439" t="s">
        <v>5850</v>
      </c>
      <c r="G439" t="s">
        <v>1421</v>
      </c>
    </row>
    <row r="440" spans="1:7">
      <c r="A440" t="s">
        <v>2652</v>
      </c>
      <c r="B440" t="s">
        <v>2663</v>
      </c>
      <c r="G440" t="s">
        <v>4991</v>
      </c>
    </row>
    <row r="441" spans="1:7">
      <c r="A441" t="s">
        <v>4172</v>
      </c>
      <c r="B441" t="s">
        <v>4173</v>
      </c>
      <c r="G441" t="s">
        <v>4993</v>
      </c>
    </row>
    <row r="442" spans="1:7">
      <c r="A442" t="s">
        <v>4560</v>
      </c>
      <c r="B442" t="s">
        <v>4561</v>
      </c>
      <c r="G442" t="s">
        <v>6854</v>
      </c>
    </row>
    <row r="443" spans="1:7">
      <c r="A443" t="s">
        <v>7608</v>
      </c>
      <c r="B443" t="s">
        <v>7609</v>
      </c>
      <c r="G443" t="s">
        <v>403</v>
      </c>
    </row>
    <row r="444" spans="1:7">
      <c r="A444" t="s">
        <v>58</v>
      </c>
      <c r="B444" t="s">
        <v>59</v>
      </c>
      <c r="G444" t="s">
        <v>7534</v>
      </c>
    </row>
    <row r="445" spans="1:7">
      <c r="A445" t="s">
        <v>4886</v>
      </c>
      <c r="B445" t="s">
        <v>5851</v>
      </c>
      <c r="G445" t="s">
        <v>4995</v>
      </c>
    </row>
    <row r="446" spans="1:7">
      <c r="A446" t="s">
        <v>6961</v>
      </c>
      <c r="B446" t="s">
        <v>6962</v>
      </c>
      <c r="G446" t="s">
        <v>3789</v>
      </c>
    </row>
    <row r="447" spans="1:7">
      <c r="A447" s="191" t="s">
        <v>7540</v>
      </c>
      <c r="B447" s="191" t="s">
        <v>7541</v>
      </c>
      <c r="G447" t="s">
        <v>7199</v>
      </c>
    </row>
    <row r="448" spans="1:7">
      <c r="A448" t="s">
        <v>4718</v>
      </c>
      <c r="B448" t="s">
        <v>4719</v>
      </c>
      <c r="G448" t="s">
        <v>4330</v>
      </c>
    </row>
    <row r="449" spans="1:7">
      <c r="A449" t="s">
        <v>3032</v>
      </c>
      <c r="B449" t="s">
        <v>3033</v>
      </c>
      <c r="G449" t="s">
        <v>7019</v>
      </c>
    </row>
    <row r="450" spans="1:7">
      <c r="A450" t="s">
        <v>4887</v>
      </c>
      <c r="B450" t="s">
        <v>5852</v>
      </c>
      <c r="G450" t="s">
        <v>7059</v>
      </c>
    </row>
    <row r="451" spans="1:7">
      <c r="A451" t="s">
        <v>4889</v>
      </c>
      <c r="B451" t="s">
        <v>5853</v>
      </c>
      <c r="G451" t="s">
        <v>6587</v>
      </c>
    </row>
    <row r="452" spans="1:7">
      <c r="A452" t="s">
        <v>3612</v>
      </c>
      <c r="B452" t="s">
        <v>4150</v>
      </c>
      <c r="G452" t="s">
        <v>4683</v>
      </c>
    </row>
    <row r="453" spans="1:7">
      <c r="A453" t="s">
        <v>1843</v>
      </c>
      <c r="B453" t="s">
        <v>1844</v>
      </c>
      <c r="G453" t="s">
        <v>3676</v>
      </c>
    </row>
    <row r="454" spans="1:7">
      <c r="A454" t="s">
        <v>4891</v>
      </c>
      <c r="B454" t="s">
        <v>5854</v>
      </c>
      <c r="G454" t="s">
        <v>4997</v>
      </c>
    </row>
    <row r="455" spans="1:7">
      <c r="A455" t="s">
        <v>4891</v>
      </c>
      <c r="B455" t="s">
        <v>5855</v>
      </c>
      <c r="G455" s="191" t="s">
        <v>7542</v>
      </c>
    </row>
    <row r="456" spans="1:7">
      <c r="A456" t="s">
        <v>7187</v>
      </c>
      <c r="B456" t="s">
        <v>7188</v>
      </c>
      <c r="G456" t="s">
        <v>4283</v>
      </c>
    </row>
    <row r="457" spans="1:7">
      <c r="A457" t="s">
        <v>60</v>
      </c>
      <c r="B457" t="s">
        <v>4694</v>
      </c>
      <c r="G457" t="s">
        <v>3791</v>
      </c>
    </row>
    <row r="458" spans="1:7">
      <c r="A458" t="s">
        <v>4219</v>
      </c>
      <c r="B458" t="s">
        <v>4220</v>
      </c>
      <c r="G458" t="s">
        <v>7021</v>
      </c>
    </row>
    <row r="459" spans="1:7">
      <c r="A459" t="s">
        <v>4893</v>
      </c>
      <c r="B459" t="s">
        <v>5856</v>
      </c>
      <c r="G459" t="s">
        <v>4321</v>
      </c>
    </row>
    <row r="460" spans="1:7">
      <c r="A460" t="s">
        <v>2824</v>
      </c>
      <c r="B460" t="s">
        <v>2825</v>
      </c>
      <c r="G460" t="s">
        <v>7369</v>
      </c>
    </row>
    <row r="461" spans="1:7">
      <c r="A461" t="s">
        <v>3086</v>
      </c>
      <c r="B461" t="s">
        <v>3087</v>
      </c>
      <c r="G461" t="s">
        <v>3640</v>
      </c>
    </row>
    <row r="462" spans="1:7">
      <c r="A462" t="s">
        <v>6790</v>
      </c>
      <c r="B462" t="s">
        <v>6791</v>
      </c>
      <c r="G462" t="s">
        <v>6728</v>
      </c>
    </row>
    <row r="463" spans="1:7">
      <c r="A463" t="s">
        <v>7610</v>
      </c>
      <c r="B463" t="s">
        <v>7611</v>
      </c>
      <c r="G463" t="s">
        <v>4999</v>
      </c>
    </row>
    <row r="464" spans="1:7">
      <c r="A464" t="s">
        <v>2991</v>
      </c>
      <c r="B464" t="s">
        <v>2992</v>
      </c>
      <c r="G464" t="s">
        <v>6860</v>
      </c>
    </row>
    <row r="465" spans="1:7">
      <c r="A465" t="s">
        <v>3088</v>
      </c>
      <c r="B465" t="s">
        <v>3089</v>
      </c>
      <c r="G465" t="s">
        <v>3137</v>
      </c>
    </row>
    <row r="466" spans="1:7">
      <c r="A466" t="s">
        <v>1449</v>
      </c>
      <c r="B466" t="s">
        <v>1448</v>
      </c>
      <c r="G466" t="s">
        <v>6959</v>
      </c>
    </row>
    <row r="467" spans="1:7">
      <c r="A467" t="s">
        <v>3090</v>
      </c>
      <c r="B467" t="s">
        <v>3091</v>
      </c>
      <c r="G467" t="s">
        <v>5001</v>
      </c>
    </row>
    <row r="468" spans="1:7">
      <c r="A468" t="s">
        <v>3090</v>
      </c>
      <c r="B468" t="s">
        <v>3091</v>
      </c>
      <c r="G468" s="304" t="s">
        <v>7128</v>
      </c>
    </row>
    <row r="469" spans="1:7">
      <c r="A469" t="s">
        <v>4895</v>
      </c>
      <c r="B469" t="s">
        <v>5857</v>
      </c>
      <c r="G469" t="s">
        <v>3139</v>
      </c>
    </row>
    <row r="470" spans="1:7">
      <c r="A470" t="s">
        <v>4897</v>
      </c>
      <c r="B470" t="s">
        <v>5858</v>
      </c>
      <c r="G470" s="304" t="s">
        <v>7130</v>
      </c>
    </row>
    <row r="471" spans="1:7">
      <c r="A471" t="s">
        <v>3092</v>
      </c>
      <c r="B471" t="s">
        <v>3093</v>
      </c>
      <c r="G471" t="s">
        <v>7061</v>
      </c>
    </row>
    <row r="472" spans="1:7">
      <c r="A472" t="s">
        <v>6691</v>
      </c>
      <c r="B472" t="s">
        <v>6692</v>
      </c>
      <c r="G472" t="s">
        <v>5003</v>
      </c>
    </row>
    <row r="473" spans="1:7">
      <c r="A473" t="s">
        <v>4899</v>
      </c>
      <c r="B473" t="s">
        <v>5859</v>
      </c>
      <c r="G473" t="s">
        <v>4318</v>
      </c>
    </row>
    <row r="474" spans="1:7">
      <c r="A474" t="s">
        <v>3094</v>
      </c>
      <c r="B474" t="s">
        <v>3095</v>
      </c>
      <c r="G474" t="s">
        <v>4318</v>
      </c>
    </row>
    <row r="475" spans="1:7">
      <c r="A475" t="s">
        <v>2935</v>
      </c>
      <c r="B475" t="s">
        <v>2936</v>
      </c>
      <c r="G475" s="191" t="s">
        <v>7492</v>
      </c>
    </row>
    <row r="476" spans="1:7">
      <c r="A476" t="s">
        <v>6710</v>
      </c>
      <c r="B476" t="s">
        <v>6709</v>
      </c>
      <c r="G476" t="s">
        <v>3141</v>
      </c>
    </row>
    <row r="477" spans="1:7">
      <c r="A477" t="s">
        <v>7055</v>
      </c>
      <c r="B477" t="s">
        <v>7056</v>
      </c>
      <c r="G477" t="s">
        <v>4442</v>
      </c>
    </row>
    <row r="478" spans="1:7">
      <c r="A478" t="s">
        <v>4901</v>
      </c>
      <c r="B478" t="s">
        <v>5860</v>
      </c>
      <c r="G478" t="s">
        <v>4334</v>
      </c>
    </row>
    <row r="479" spans="1:7">
      <c r="A479" t="s">
        <v>3096</v>
      </c>
      <c r="B479" t="s">
        <v>3097</v>
      </c>
      <c r="G479" t="s">
        <v>3143</v>
      </c>
    </row>
    <row r="480" spans="1:7">
      <c r="A480" t="s">
        <v>3728</v>
      </c>
      <c r="B480" t="s">
        <v>3729</v>
      </c>
      <c r="G480" t="s">
        <v>3844</v>
      </c>
    </row>
    <row r="481" spans="1:7">
      <c r="A481" t="s">
        <v>3728</v>
      </c>
      <c r="B481" t="s">
        <v>3729</v>
      </c>
      <c r="G481" t="s">
        <v>3145</v>
      </c>
    </row>
    <row r="482" spans="1:7">
      <c r="A482" t="s">
        <v>7432</v>
      </c>
      <c r="B482" t="s">
        <v>7433</v>
      </c>
      <c r="G482" t="s">
        <v>3145</v>
      </c>
    </row>
    <row r="483" spans="1:7">
      <c r="A483" t="s">
        <v>6687</v>
      </c>
      <c r="B483" t="s">
        <v>6688</v>
      </c>
      <c r="G483" t="s">
        <v>3846</v>
      </c>
    </row>
    <row r="484" spans="1:7">
      <c r="A484" t="s">
        <v>61</v>
      </c>
      <c r="B484" t="s">
        <v>4151</v>
      </c>
      <c r="G484" t="s">
        <v>3147</v>
      </c>
    </row>
    <row r="485" spans="1:7">
      <c r="A485" t="s">
        <v>7189</v>
      </c>
      <c r="B485" t="s">
        <v>7190</v>
      </c>
      <c r="G485" t="s">
        <v>3149</v>
      </c>
    </row>
    <row r="486" spans="1:7">
      <c r="A486" t="s">
        <v>3098</v>
      </c>
      <c r="B486" t="s">
        <v>3099</v>
      </c>
      <c r="G486" t="s">
        <v>5006</v>
      </c>
    </row>
    <row r="487" spans="1:7">
      <c r="A487" t="s">
        <v>3100</v>
      </c>
      <c r="B487" t="s">
        <v>4734</v>
      </c>
      <c r="G487" t="s">
        <v>3151</v>
      </c>
    </row>
    <row r="488" spans="1:7">
      <c r="A488" t="s">
        <v>3101</v>
      </c>
      <c r="B488" t="s">
        <v>3102</v>
      </c>
      <c r="G488" t="s">
        <v>6864</v>
      </c>
    </row>
    <row r="489" spans="1:7">
      <c r="A489" t="s">
        <v>4232</v>
      </c>
      <c r="B489" t="s">
        <v>3031</v>
      </c>
      <c r="G489" t="s">
        <v>5008</v>
      </c>
    </row>
    <row r="490" spans="1:7">
      <c r="A490" s="303" t="s">
        <v>7003</v>
      </c>
      <c r="B490" t="s">
        <v>7004</v>
      </c>
      <c r="G490" t="s">
        <v>1482</v>
      </c>
    </row>
    <row r="491" spans="1:7">
      <c r="A491" t="s">
        <v>4903</v>
      </c>
      <c r="B491" t="s">
        <v>5861</v>
      </c>
      <c r="G491" t="s">
        <v>1494</v>
      </c>
    </row>
    <row r="492" spans="1:7">
      <c r="A492" t="s">
        <v>1487</v>
      </c>
      <c r="B492" t="s">
        <v>1488</v>
      </c>
      <c r="G492" t="s">
        <v>4701</v>
      </c>
    </row>
    <row r="493" spans="1:7">
      <c r="A493" t="s">
        <v>2691</v>
      </c>
      <c r="B493" t="s">
        <v>2955</v>
      </c>
      <c r="G493" t="s">
        <v>5010</v>
      </c>
    </row>
    <row r="494" spans="1:7" ht="16.350000000000001" customHeight="1">
      <c r="A494" t="s">
        <v>3024</v>
      </c>
      <c r="B494" t="s">
        <v>3025</v>
      </c>
      <c r="G494" t="s">
        <v>6837</v>
      </c>
    </row>
    <row r="495" spans="1:7">
      <c r="A495" t="s">
        <v>4905</v>
      </c>
      <c r="B495" t="s">
        <v>5862</v>
      </c>
      <c r="G495" s="191" t="s">
        <v>7494</v>
      </c>
    </row>
    <row r="496" spans="1:7">
      <c r="A496" t="s">
        <v>4905</v>
      </c>
      <c r="B496" t="s">
        <v>5863</v>
      </c>
      <c r="G496" t="s">
        <v>397</v>
      </c>
    </row>
    <row r="497" spans="1:7">
      <c r="A497" t="s">
        <v>4907</v>
      </c>
      <c r="B497" t="s">
        <v>5864</v>
      </c>
      <c r="G497" s="304" t="s">
        <v>7132</v>
      </c>
    </row>
    <row r="498" spans="1:7">
      <c r="A498" t="s">
        <v>62</v>
      </c>
      <c r="B498" t="s">
        <v>4369</v>
      </c>
      <c r="G498" t="s">
        <v>7496</v>
      </c>
    </row>
    <row r="499" spans="1:7">
      <c r="A499" t="s">
        <v>4909</v>
      </c>
      <c r="B499" t="s">
        <v>5865</v>
      </c>
      <c r="G499" t="s">
        <v>3156</v>
      </c>
    </row>
    <row r="500" spans="1:7">
      <c r="A500" t="s">
        <v>2346</v>
      </c>
      <c r="B500" t="s">
        <v>2347</v>
      </c>
      <c r="G500" t="s">
        <v>7251</v>
      </c>
    </row>
    <row r="501" spans="1:7">
      <c r="A501" t="s">
        <v>3782</v>
      </c>
      <c r="B501" t="s">
        <v>3783</v>
      </c>
      <c r="G501" t="s">
        <v>7134</v>
      </c>
    </row>
    <row r="502" spans="1:7">
      <c r="A502" t="s">
        <v>4911</v>
      </c>
      <c r="B502" t="s">
        <v>5866</v>
      </c>
      <c r="G502" t="s">
        <v>3677</v>
      </c>
    </row>
    <row r="503" spans="1:7">
      <c r="A503" t="s">
        <v>4913</v>
      </c>
      <c r="B503" t="s">
        <v>5867</v>
      </c>
      <c r="G503" t="s">
        <v>4355</v>
      </c>
    </row>
    <row r="504" spans="1:7" ht="16.350000000000001" customHeight="1">
      <c r="A504" t="s">
        <v>4915</v>
      </c>
      <c r="B504" t="s">
        <v>5868</v>
      </c>
      <c r="G504" t="s">
        <v>3158</v>
      </c>
    </row>
    <row r="505" spans="1:7">
      <c r="A505" t="s">
        <v>3842</v>
      </c>
      <c r="B505" t="s">
        <v>3843</v>
      </c>
      <c r="G505" s="303" t="s">
        <v>6896</v>
      </c>
    </row>
    <row r="506" spans="1:7">
      <c r="A506" t="s">
        <v>7191</v>
      </c>
      <c r="B506" t="s">
        <v>7192</v>
      </c>
      <c r="G506" t="s">
        <v>6801</v>
      </c>
    </row>
    <row r="507" spans="1:7">
      <c r="A507" t="s">
        <v>2852</v>
      </c>
      <c r="B507" t="s">
        <v>2853</v>
      </c>
      <c r="G507" t="s">
        <v>3160</v>
      </c>
    </row>
    <row r="508" spans="1:7">
      <c r="A508" t="s">
        <v>4917</v>
      </c>
      <c r="B508" t="s">
        <v>5869</v>
      </c>
      <c r="G508" t="s">
        <v>7697</v>
      </c>
    </row>
    <row r="509" spans="1:7">
      <c r="A509" t="s">
        <v>4919</v>
      </c>
      <c r="B509" t="s">
        <v>4058</v>
      </c>
      <c r="G509" s="191" t="s">
        <v>7498</v>
      </c>
    </row>
    <row r="510" spans="1:7">
      <c r="A510" t="s">
        <v>3103</v>
      </c>
      <c r="B510" t="s">
        <v>4058</v>
      </c>
      <c r="G510" t="s">
        <v>5012</v>
      </c>
    </row>
    <row r="511" spans="1:7">
      <c r="A511" t="s">
        <v>4921</v>
      </c>
      <c r="B511" t="s">
        <v>5870</v>
      </c>
      <c r="G511" t="s">
        <v>3793</v>
      </c>
    </row>
    <row r="512" spans="1:7">
      <c r="A512" t="s">
        <v>7612</v>
      </c>
      <c r="B512" t="s">
        <v>7613</v>
      </c>
      <c r="G512" t="s">
        <v>3162</v>
      </c>
    </row>
    <row r="513" spans="1:7">
      <c r="A513" t="s">
        <v>3104</v>
      </c>
      <c r="B513" t="s">
        <v>3105</v>
      </c>
      <c r="G513" t="s">
        <v>1162</v>
      </c>
    </row>
    <row r="514" spans="1:7">
      <c r="A514" t="s">
        <v>6858</v>
      </c>
      <c r="B514" t="s">
        <v>6859</v>
      </c>
      <c r="G514" t="s">
        <v>3164</v>
      </c>
    </row>
    <row r="515" spans="1:7">
      <c r="A515" t="s">
        <v>4923</v>
      </c>
      <c r="B515" t="s">
        <v>5871</v>
      </c>
      <c r="G515" t="s">
        <v>3166</v>
      </c>
    </row>
    <row r="516" spans="1:7">
      <c r="A516" t="s">
        <v>2755</v>
      </c>
      <c r="B516" t="s">
        <v>2757</v>
      </c>
      <c r="G516" s="191" t="s">
        <v>7544</v>
      </c>
    </row>
    <row r="517" spans="1:7">
      <c r="A517" t="s">
        <v>2755</v>
      </c>
      <c r="B517" t="s">
        <v>2757</v>
      </c>
      <c r="G517" s="191" t="s">
        <v>7546</v>
      </c>
    </row>
    <row r="518" spans="1:7">
      <c r="A518" t="s">
        <v>4925</v>
      </c>
      <c r="B518" t="s">
        <v>5872</v>
      </c>
      <c r="G518" t="s">
        <v>5013</v>
      </c>
    </row>
    <row r="519" spans="1:7">
      <c r="A519" s="191" t="s">
        <v>7486</v>
      </c>
      <c r="B519" s="191" t="s">
        <v>7487</v>
      </c>
      <c r="G519" t="s">
        <v>4703</v>
      </c>
    </row>
    <row r="520" spans="1:7">
      <c r="A520" s="191" t="s">
        <v>7308</v>
      </c>
      <c r="B520" s="191" t="s">
        <v>7309</v>
      </c>
      <c r="G520" t="s">
        <v>7063</v>
      </c>
    </row>
    <row r="521" spans="1:7">
      <c r="A521" t="s">
        <v>3106</v>
      </c>
      <c r="B521" t="s">
        <v>3107</v>
      </c>
      <c r="G521" t="s">
        <v>5014</v>
      </c>
    </row>
    <row r="522" spans="1:7">
      <c r="A522" t="s">
        <v>4927</v>
      </c>
      <c r="B522" t="s">
        <v>5873</v>
      </c>
      <c r="G522" t="s">
        <v>5015</v>
      </c>
    </row>
    <row r="523" spans="1:7">
      <c r="A523" t="s">
        <v>1204</v>
      </c>
      <c r="B523" t="s">
        <v>4416</v>
      </c>
      <c r="G523" t="s">
        <v>7065</v>
      </c>
    </row>
    <row r="524" spans="1:7">
      <c r="A524" t="s">
        <v>4929</v>
      </c>
      <c r="B524" t="s">
        <v>5874</v>
      </c>
      <c r="G524" t="s">
        <v>5017</v>
      </c>
    </row>
    <row r="525" spans="1:7">
      <c r="A525" t="s">
        <v>7614</v>
      </c>
      <c r="B525" t="s">
        <v>7615</v>
      </c>
      <c r="G525" t="s">
        <v>5019</v>
      </c>
    </row>
    <row r="526" spans="1:7">
      <c r="A526" t="s">
        <v>4931</v>
      </c>
      <c r="B526" t="s">
        <v>4159</v>
      </c>
      <c r="G526" t="s">
        <v>6965</v>
      </c>
    </row>
    <row r="527" spans="1:7">
      <c r="A527" t="s">
        <v>4933</v>
      </c>
      <c r="B527" t="s">
        <v>5875</v>
      </c>
      <c r="G527" t="s">
        <v>3613</v>
      </c>
    </row>
    <row r="528" spans="1:7">
      <c r="A528" s="303" t="s">
        <v>7243</v>
      </c>
      <c r="B528" s="303" t="s">
        <v>7244</v>
      </c>
      <c r="G528" t="s">
        <v>5021</v>
      </c>
    </row>
    <row r="529" spans="1:7">
      <c r="A529" t="s">
        <v>6848</v>
      </c>
      <c r="B529" t="s">
        <v>6849</v>
      </c>
      <c r="G529" s="304" t="s">
        <v>7135</v>
      </c>
    </row>
    <row r="530" spans="1:7">
      <c r="A530" t="s">
        <v>3888</v>
      </c>
      <c r="B530" t="s">
        <v>3889</v>
      </c>
      <c r="G530" s="304" t="s">
        <v>6338</v>
      </c>
    </row>
    <row r="531" spans="1:7">
      <c r="A531" t="s">
        <v>4444</v>
      </c>
      <c r="B531" t="s">
        <v>4445</v>
      </c>
      <c r="G531" s="191" t="s">
        <v>7312</v>
      </c>
    </row>
    <row r="532" spans="1:7">
      <c r="A532" t="s">
        <v>7616</v>
      </c>
      <c r="B532" t="s">
        <v>7617</v>
      </c>
      <c r="G532" t="s">
        <v>5022</v>
      </c>
    </row>
    <row r="533" spans="1:7">
      <c r="A533" t="s">
        <v>4215</v>
      </c>
      <c r="B533" t="s">
        <v>4216</v>
      </c>
      <c r="G533" t="s">
        <v>4292</v>
      </c>
    </row>
    <row r="534" spans="1:7">
      <c r="A534" t="s">
        <v>3784</v>
      </c>
      <c r="B534" s="298" t="s">
        <v>6626</v>
      </c>
      <c r="G534" t="s">
        <v>1402</v>
      </c>
    </row>
    <row r="535" spans="1:7">
      <c r="A535" t="s">
        <v>7193</v>
      </c>
      <c r="B535" s="298" t="s">
        <v>7194</v>
      </c>
      <c r="G535" t="s">
        <v>5025</v>
      </c>
    </row>
    <row r="536" spans="1:7">
      <c r="A536" t="s">
        <v>7618</v>
      </c>
      <c r="B536" t="s">
        <v>7619</v>
      </c>
      <c r="G536" t="s">
        <v>1816</v>
      </c>
    </row>
    <row r="537" spans="1:7">
      <c r="A537" t="s">
        <v>3108</v>
      </c>
      <c r="B537" t="s">
        <v>3109</v>
      </c>
      <c r="G537" t="s">
        <v>5026</v>
      </c>
    </row>
    <row r="538" spans="1:7">
      <c r="A538" t="s">
        <v>2653</v>
      </c>
      <c r="B538" t="s">
        <v>2665</v>
      </c>
      <c r="G538" t="s">
        <v>729</v>
      </c>
    </row>
    <row r="539" spans="1:7">
      <c r="A539" t="s">
        <v>2653</v>
      </c>
      <c r="B539" t="s">
        <v>2665</v>
      </c>
      <c r="G539" t="s">
        <v>729</v>
      </c>
    </row>
    <row r="540" spans="1:7">
      <c r="A540" s="304" t="s">
        <v>7124</v>
      </c>
      <c r="B540" s="304" t="s">
        <v>7125</v>
      </c>
      <c r="G540" t="s">
        <v>2397</v>
      </c>
    </row>
    <row r="541" spans="1:7">
      <c r="A541" t="s">
        <v>4935</v>
      </c>
      <c r="B541" t="s">
        <v>5876</v>
      </c>
      <c r="G541" t="s">
        <v>2397</v>
      </c>
    </row>
    <row r="542" spans="1:7">
      <c r="A542" t="s">
        <v>4937</v>
      </c>
      <c r="B542" t="s">
        <v>5877</v>
      </c>
      <c r="G542" t="s">
        <v>2397</v>
      </c>
    </row>
    <row r="543" spans="1:7">
      <c r="A543" t="s">
        <v>4939</v>
      </c>
      <c r="B543" t="s">
        <v>5878</v>
      </c>
      <c r="G543" t="s">
        <v>3168</v>
      </c>
    </row>
    <row r="544" spans="1:7">
      <c r="A544" t="s">
        <v>4720</v>
      </c>
      <c r="B544" t="s">
        <v>4721</v>
      </c>
      <c r="G544" t="s">
        <v>5030</v>
      </c>
    </row>
    <row r="545" spans="1:7" ht="20.25" customHeight="1">
      <c r="A545" t="s">
        <v>4941</v>
      </c>
      <c r="B545" t="s">
        <v>5879</v>
      </c>
      <c r="G545" t="s">
        <v>3170</v>
      </c>
    </row>
    <row r="546" spans="1:7">
      <c r="A546" t="s">
        <v>3007</v>
      </c>
      <c r="B546" t="s">
        <v>3008</v>
      </c>
      <c r="G546" t="s">
        <v>3172</v>
      </c>
    </row>
    <row r="547" spans="1:7">
      <c r="A547" t="s">
        <v>4943</v>
      </c>
      <c r="B547" t="s">
        <v>5880</v>
      </c>
      <c r="G547" t="s">
        <v>2654</v>
      </c>
    </row>
    <row r="548" spans="1:7">
      <c r="A548" t="s">
        <v>4055</v>
      </c>
      <c r="B548" t="s">
        <v>4059</v>
      </c>
      <c r="G548" t="s">
        <v>6945</v>
      </c>
    </row>
    <row r="549" spans="1:7">
      <c r="A549" t="s">
        <v>4945</v>
      </c>
      <c r="B549" t="s">
        <v>5881</v>
      </c>
      <c r="G549" t="s">
        <v>3174</v>
      </c>
    </row>
    <row r="550" spans="1:7">
      <c r="A550" s="303" t="s">
        <v>6899</v>
      </c>
      <c r="B550" t="s">
        <v>6900</v>
      </c>
      <c r="G550" t="s">
        <v>1639</v>
      </c>
    </row>
    <row r="551" spans="1:7">
      <c r="A551" s="191" t="s">
        <v>7310</v>
      </c>
      <c r="B551" s="191" t="s">
        <v>7311</v>
      </c>
      <c r="G551" t="s">
        <v>4056</v>
      </c>
    </row>
    <row r="552" spans="1:7">
      <c r="A552" t="s">
        <v>4947</v>
      </c>
      <c r="B552" t="s">
        <v>5882</v>
      </c>
      <c r="G552" t="s">
        <v>4707</v>
      </c>
    </row>
    <row r="553" spans="1:7">
      <c r="A553" t="s">
        <v>3743</v>
      </c>
      <c r="B553" t="s">
        <v>3744</v>
      </c>
      <c r="G553" t="s">
        <v>3176</v>
      </c>
    </row>
    <row r="554" spans="1:7">
      <c r="A554" t="s">
        <v>3003</v>
      </c>
      <c r="B554" t="s">
        <v>3004</v>
      </c>
      <c r="G554" t="s">
        <v>3178</v>
      </c>
    </row>
    <row r="555" spans="1:7">
      <c r="A555" t="s">
        <v>7620</v>
      </c>
      <c r="B555" t="s">
        <v>7621</v>
      </c>
      <c r="G555" s="304" t="s">
        <v>7137</v>
      </c>
    </row>
    <row r="556" spans="1:7">
      <c r="A556" t="s">
        <v>3110</v>
      </c>
      <c r="B556" t="s">
        <v>3111</v>
      </c>
      <c r="G556" t="s">
        <v>5032</v>
      </c>
    </row>
    <row r="557" spans="1:7">
      <c r="A557" t="s">
        <v>4697</v>
      </c>
      <c r="B557" t="s">
        <v>4698</v>
      </c>
      <c r="G557" t="s">
        <v>3623</v>
      </c>
    </row>
    <row r="558" spans="1:7">
      <c r="A558" t="s">
        <v>4710</v>
      </c>
      <c r="B558" t="s">
        <v>4711</v>
      </c>
      <c r="G558" t="s">
        <v>5034</v>
      </c>
    </row>
    <row r="559" spans="1:7">
      <c r="A559" t="s">
        <v>4949</v>
      </c>
      <c r="B559" t="s">
        <v>5883</v>
      </c>
      <c r="G559" t="s">
        <v>6969</v>
      </c>
    </row>
    <row r="560" spans="1:7">
      <c r="A560" t="s">
        <v>3112</v>
      </c>
      <c r="B560" t="s">
        <v>3113</v>
      </c>
      <c r="G560" t="s">
        <v>3180</v>
      </c>
    </row>
    <row r="561" spans="1:7">
      <c r="A561" t="s">
        <v>1618</v>
      </c>
      <c r="B561" t="s">
        <v>1619</v>
      </c>
      <c r="G561" t="s">
        <v>230</v>
      </c>
    </row>
    <row r="562" spans="1:7">
      <c r="A562" t="s">
        <v>4950</v>
      </c>
      <c r="B562" t="s">
        <v>5884</v>
      </c>
      <c r="G562" t="s">
        <v>5036</v>
      </c>
    </row>
    <row r="563" spans="1:7">
      <c r="A563" t="s">
        <v>3718</v>
      </c>
      <c r="B563" t="s">
        <v>3719</v>
      </c>
      <c r="G563" t="s">
        <v>6866</v>
      </c>
    </row>
    <row r="564" spans="1:7">
      <c r="A564" t="s">
        <v>3718</v>
      </c>
      <c r="B564" t="s">
        <v>3719</v>
      </c>
      <c r="G564" t="s">
        <v>3182</v>
      </c>
    </row>
    <row r="565" spans="1:7">
      <c r="A565" t="s">
        <v>4953</v>
      </c>
      <c r="B565" t="s">
        <v>5885</v>
      </c>
      <c r="G565" t="s">
        <v>4332</v>
      </c>
    </row>
    <row r="566" spans="1:7">
      <c r="A566" t="s">
        <v>7622</v>
      </c>
      <c r="B566" t="s">
        <v>7623</v>
      </c>
      <c r="G566" t="s">
        <v>3184</v>
      </c>
    </row>
    <row r="567" spans="1:7">
      <c r="A567" s="303" t="s">
        <v>7245</v>
      </c>
      <c r="B567" s="303" t="s">
        <v>7246</v>
      </c>
      <c r="G567" s="191" t="s">
        <v>7500</v>
      </c>
    </row>
    <row r="568" spans="1:7">
      <c r="A568" t="s">
        <v>6941</v>
      </c>
      <c r="B568" t="s">
        <v>6942</v>
      </c>
      <c r="G568" t="s">
        <v>3186</v>
      </c>
    </row>
    <row r="569" spans="1:7" ht="30">
      <c r="A569" t="s">
        <v>6783</v>
      </c>
      <c r="B569" t="s">
        <v>4653</v>
      </c>
      <c r="G569" s="297" t="s">
        <v>7299</v>
      </c>
    </row>
    <row r="570" spans="1:7">
      <c r="A570" t="s">
        <v>228</v>
      </c>
      <c r="B570" t="s">
        <v>229</v>
      </c>
      <c r="G570" t="s">
        <v>5038</v>
      </c>
    </row>
    <row r="571" spans="1:7">
      <c r="A571" t="s">
        <v>7367</v>
      </c>
      <c r="B571" t="s">
        <v>7368</v>
      </c>
      <c r="G571" t="s">
        <v>3188</v>
      </c>
    </row>
    <row r="572" spans="1:7">
      <c r="A572" s="191" t="s">
        <v>7490</v>
      </c>
      <c r="B572" s="191" t="s">
        <v>7491</v>
      </c>
      <c r="G572" t="s">
        <v>7436</v>
      </c>
    </row>
    <row r="573" spans="1:7">
      <c r="A573" t="s">
        <v>6585</v>
      </c>
      <c r="B573" t="s">
        <v>6588</v>
      </c>
      <c r="G573" t="s">
        <v>7017</v>
      </c>
    </row>
    <row r="574" spans="1:7">
      <c r="A574" s="191" t="s">
        <v>7488</v>
      </c>
      <c r="B574" s="191" t="s">
        <v>7489</v>
      </c>
      <c r="G574" t="s">
        <v>7730</v>
      </c>
    </row>
    <row r="575" spans="1:7">
      <c r="A575" t="s">
        <v>4955</v>
      </c>
      <c r="B575" t="s">
        <v>5886</v>
      </c>
      <c r="G575" t="s">
        <v>5040</v>
      </c>
    </row>
    <row r="576" spans="1:7">
      <c r="A576" t="s">
        <v>4699</v>
      </c>
      <c r="B576" t="s">
        <v>4700</v>
      </c>
      <c r="G576" s="303" t="s">
        <v>6894</v>
      </c>
    </row>
    <row r="577" spans="1:7">
      <c r="A577" t="s">
        <v>1063</v>
      </c>
      <c r="B577" t="s">
        <v>1689</v>
      </c>
      <c r="G577" t="s">
        <v>5041</v>
      </c>
    </row>
    <row r="578" spans="1:7">
      <c r="A578" t="s">
        <v>4421</v>
      </c>
      <c r="B578" t="s">
        <v>4422</v>
      </c>
      <c r="G578" t="s">
        <v>3190</v>
      </c>
    </row>
    <row r="579" spans="1:7">
      <c r="A579" t="s">
        <v>1804</v>
      </c>
      <c r="B579" t="s">
        <v>1805</v>
      </c>
      <c r="G579" t="s">
        <v>5043</v>
      </c>
    </row>
    <row r="580" spans="1:7">
      <c r="A580" t="s">
        <v>3114</v>
      </c>
      <c r="B580" t="s">
        <v>3115</v>
      </c>
      <c r="G580" t="s">
        <v>5045</v>
      </c>
    </row>
    <row r="581" spans="1:7">
      <c r="A581" t="s">
        <v>4957</v>
      </c>
      <c r="B581" t="s">
        <v>5887</v>
      </c>
      <c r="G581" t="s">
        <v>3192</v>
      </c>
    </row>
    <row r="582" spans="1:7">
      <c r="A582" t="s">
        <v>4959</v>
      </c>
      <c r="B582" t="s">
        <v>5888</v>
      </c>
      <c r="G582" t="s">
        <v>5047</v>
      </c>
    </row>
    <row r="583" spans="1:7">
      <c r="A583" t="s">
        <v>4961</v>
      </c>
      <c r="B583" t="s">
        <v>5889</v>
      </c>
      <c r="G583" t="s">
        <v>3194</v>
      </c>
    </row>
    <row r="584" spans="1:7">
      <c r="A584" t="s">
        <v>7195</v>
      </c>
      <c r="B584" t="s">
        <v>7196</v>
      </c>
      <c r="G584" t="s">
        <v>4532</v>
      </c>
    </row>
    <row r="585" spans="1:7">
      <c r="A585" t="s">
        <v>7624</v>
      </c>
      <c r="B585" t="s">
        <v>7625</v>
      </c>
      <c r="G585" t="s">
        <v>67</v>
      </c>
    </row>
    <row r="586" spans="1:7">
      <c r="A586" t="s">
        <v>4963</v>
      </c>
      <c r="B586" t="s">
        <v>5890</v>
      </c>
      <c r="G586" t="s">
        <v>4125</v>
      </c>
    </row>
    <row r="587" spans="1:7">
      <c r="A587" t="s">
        <v>3116</v>
      </c>
      <c r="B587" t="s">
        <v>3117</v>
      </c>
      <c r="G587" t="s">
        <v>5049</v>
      </c>
    </row>
    <row r="588" spans="1:7">
      <c r="A588" t="s">
        <v>3118</v>
      </c>
      <c r="B588" t="s">
        <v>3119</v>
      </c>
      <c r="G588" t="s">
        <v>3196</v>
      </c>
    </row>
    <row r="589" spans="1:7">
      <c r="A589" t="s">
        <v>6762</v>
      </c>
      <c r="B589" t="s">
        <v>2984</v>
      </c>
      <c r="G589" t="s">
        <v>68</v>
      </c>
    </row>
    <row r="590" spans="1:7">
      <c r="A590" t="s">
        <v>3120</v>
      </c>
      <c r="B590" t="s">
        <v>3121</v>
      </c>
      <c r="G590" s="303" t="s">
        <v>6913</v>
      </c>
    </row>
    <row r="591" spans="1:7">
      <c r="A591" t="s">
        <v>6589</v>
      </c>
      <c r="B591" t="s">
        <v>6590</v>
      </c>
      <c r="G591" t="s">
        <v>4529</v>
      </c>
    </row>
    <row r="592" spans="1:7">
      <c r="A592" s="303" t="s">
        <v>7247</v>
      </c>
      <c r="B592" s="303" t="s">
        <v>7248</v>
      </c>
      <c r="G592" t="s">
        <v>5051</v>
      </c>
    </row>
    <row r="593" spans="1:7">
      <c r="A593" s="304" t="s">
        <v>7126</v>
      </c>
      <c r="B593" s="304" t="s">
        <v>7127</v>
      </c>
      <c r="G593" t="s">
        <v>70</v>
      </c>
    </row>
    <row r="594" spans="1:7">
      <c r="A594" t="s">
        <v>6634</v>
      </c>
      <c r="B594" t="s">
        <v>6635</v>
      </c>
      <c r="G594" t="s">
        <v>5053</v>
      </c>
    </row>
    <row r="595" spans="1:7">
      <c r="A595" t="s">
        <v>3122</v>
      </c>
      <c r="B595" t="s">
        <v>3123</v>
      </c>
      <c r="G595" t="s">
        <v>5055</v>
      </c>
    </row>
    <row r="596" spans="1:7">
      <c r="A596" t="s">
        <v>4965</v>
      </c>
      <c r="B596" t="s">
        <v>5891</v>
      </c>
      <c r="G596" t="s">
        <v>7758</v>
      </c>
    </row>
    <row r="597" spans="1:7">
      <c r="A597" t="s">
        <v>6475</v>
      </c>
      <c r="B597" t="s">
        <v>6476</v>
      </c>
      <c r="G597" t="s">
        <v>5057</v>
      </c>
    </row>
    <row r="598" spans="1:7">
      <c r="A598" t="s">
        <v>4966</v>
      </c>
      <c r="B598" t="s">
        <v>5892</v>
      </c>
      <c r="G598" t="s">
        <v>5059</v>
      </c>
    </row>
    <row r="599" spans="1:7">
      <c r="A599" t="s">
        <v>4243</v>
      </c>
      <c r="B599" t="s">
        <v>4244</v>
      </c>
      <c r="G599" t="s">
        <v>5061</v>
      </c>
    </row>
    <row r="600" spans="1:7">
      <c r="A600" s="302" t="s">
        <v>6820</v>
      </c>
      <c r="B600" s="302" t="s">
        <v>6821</v>
      </c>
      <c r="G600" t="s">
        <v>5063</v>
      </c>
    </row>
    <row r="601" spans="1:7">
      <c r="A601" s="302" t="s">
        <v>7046</v>
      </c>
      <c r="B601" t="s">
        <v>7047</v>
      </c>
      <c r="G601" t="s">
        <v>5065</v>
      </c>
    </row>
    <row r="602" spans="1:7">
      <c r="A602" s="303" t="s">
        <v>7249</v>
      </c>
      <c r="B602" s="303" t="s">
        <v>7250</v>
      </c>
      <c r="G602" t="s">
        <v>5067</v>
      </c>
    </row>
    <row r="603" spans="1:7">
      <c r="A603" t="s">
        <v>4968</v>
      </c>
      <c r="B603" t="s">
        <v>5893</v>
      </c>
      <c r="G603" t="s">
        <v>2830</v>
      </c>
    </row>
    <row r="604" spans="1:7">
      <c r="A604" t="s">
        <v>7434</v>
      </c>
      <c r="B604" t="s">
        <v>7435</v>
      </c>
      <c r="G604" t="s">
        <v>7201</v>
      </c>
    </row>
    <row r="605" spans="1:7">
      <c r="A605" t="s">
        <v>4970</v>
      </c>
      <c r="B605" t="s">
        <v>5894</v>
      </c>
      <c r="G605" t="s">
        <v>4467</v>
      </c>
    </row>
    <row r="606" spans="1:7">
      <c r="A606" t="s">
        <v>6971</v>
      </c>
      <c r="B606" t="s">
        <v>6972</v>
      </c>
      <c r="G606" s="303" t="s">
        <v>6880</v>
      </c>
    </row>
    <row r="607" spans="1:7">
      <c r="A607" t="s">
        <v>3124</v>
      </c>
      <c r="B607" t="s">
        <v>3125</v>
      </c>
      <c r="G607" t="s">
        <v>3013</v>
      </c>
    </row>
    <row r="608" spans="1:7">
      <c r="A608" t="s">
        <v>3126</v>
      </c>
      <c r="B608" t="s">
        <v>3127</v>
      </c>
      <c r="G608" t="s">
        <v>4469</v>
      </c>
    </row>
    <row r="609" spans="1:7">
      <c r="A609" t="s">
        <v>3128</v>
      </c>
      <c r="B609" t="s">
        <v>3129</v>
      </c>
      <c r="G609" t="s">
        <v>5069</v>
      </c>
    </row>
    <row r="610" spans="1:7">
      <c r="A610" t="s">
        <v>4972</v>
      </c>
      <c r="B610" t="s">
        <v>5895</v>
      </c>
      <c r="G610" t="s">
        <v>4630</v>
      </c>
    </row>
    <row r="611" spans="1:7">
      <c r="A611" t="s">
        <v>1423</v>
      </c>
      <c r="B611" t="s">
        <v>1424</v>
      </c>
      <c r="G611" t="s">
        <v>5071</v>
      </c>
    </row>
    <row r="612" spans="1:7">
      <c r="A612" t="s">
        <v>3785</v>
      </c>
      <c r="B612" t="s">
        <v>3786</v>
      </c>
      <c r="G612" t="s">
        <v>4417</v>
      </c>
    </row>
    <row r="613" spans="1:7">
      <c r="A613" t="s">
        <v>6999</v>
      </c>
      <c r="B613" t="s">
        <v>7000</v>
      </c>
      <c r="G613" s="191" t="s">
        <v>7502</v>
      </c>
    </row>
    <row r="614" spans="1:7">
      <c r="A614" t="s">
        <v>6907</v>
      </c>
      <c r="B614" t="s">
        <v>6908</v>
      </c>
      <c r="G614" t="s">
        <v>72</v>
      </c>
    </row>
    <row r="615" spans="1:7">
      <c r="A615" t="s">
        <v>4659</v>
      </c>
      <c r="B615" t="s">
        <v>4660</v>
      </c>
      <c r="G615" t="s">
        <v>3198</v>
      </c>
    </row>
    <row r="616" spans="1:7">
      <c r="A616" t="s">
        <v>4974</v>
      </c>
      <c r="B616" t="s">
        <v>5896</v>
      </c>
      <c r="G616" t="s">
        <v>5073</v>
      </c>
    </row>
    <row r="617" spans="1:7">
      <c r="A617" t="s">
        <v>3787</v>
      </c>
      <c r="B617" t="s">
        <v>3788</v>
      </c>
      <c r="G617" t="s">
        <v>3848</v>
      </c>
    </row>
    <row r="618" spans="1:7">
      <c r="A618" t="s">
        <v>4370</v>
      </c>
      <c r="B618" t="s">
        <v>4371</v>
      </c>
      <c r="G618" t="s">
        <v>1392</v>
      </c>
    </row>
    <row r="619" spans="1:7">
      <c r="A619" t="s">
        <v>4610</v>
      </c>
      <c r="B619" t="s">
        <v>4609</v>
      </c>
      <c r="G619" t="s">
        <v>5075</v>
      </c>
    </row>
    <row r="620" spans="1:7">
      <c r="A620" t="s">
        <v>4976</v>
      </c>
      <c r="B620" t="s">
        <v>5897</v>
      </c>
      <c r="G620" t="s">
        <v>5077</v>
      </c>
    </row>
    <row r="621" spans="1:7">
      <c r="A621" t="s">
        <v>4978</v>
      </c>
      <c r="B621" t="s">
        <v>5898</v>
      </c>
      <c r="G621" t="s">
        <v>5079</v>
      </c>
    </row>
    <row r="622" spans="1:7">
      <c r="A622" t="s">
        <v>4980</v>
      </c>
      <c r="B622" t="s">
        <v>5899</v>
      </c>
      <c r="G622" t="s">
        <v>3009</v>
      </c>
    </row>
    <row r="623" spans="1:7">
      <c r="A623" t="s">
        <v>7197</v>
      </c>
      <c r="B623" t="s">
        <v>7198</v>
      </c>
      <c r="G623" s="191" t="s">
        <v>7548</v>
      </c>
    </row>
    <row r="624" spans="1:7">
      <c r="A624" t="s">
        <v>3130</v>
      </c>
      <c r="B624" t="s">
        <v>525</v>
      </c>
      <c r="G624" t="s">
        <v>4245</v>
      </c>
    </row>
    <row r="625" spans="1:7">
      <c r="A625" t="s">
        <v>3131</v>
      </c>
      <c r="B625" t="s">
        <v>3132</v>
      </c>
      <c r="G625" t="s">
        <v>4708</v>
      </c>
    </row>
    <row r="626" spans="1:7">
      <c r="A626" t="s">
        <v>63</v>
      </c>
      <c r="B626" t="s">
        <v>64</v>
      </c>
      <c r="G626" t="s">
        <v>2655</v>
      </c>
    </row>
    <row r="627" spans="1:7">
      <c r="A627" t="s">
        <v>4981</v>
      </c>
      <c r="B627" t="s">
        <v>5900</v>
      </c>
      <c r="G627" t="s">
        <v>3200</v>
      </c>
    </row>
    <row r="628" spans="1:7">
      <c r="A628" t="s">
        <v>4735</v>
      </c>
      <c r="B628" t="s">
        <v>4736</v>
      </c>
      <c r="G628" t="s">
        <v>1400</v>
      </c>
    </row>
    <row r="629" spans="1:7">
      <c r="A629" t="s">
        <v>4735</v>
      </c>
      <c r="B629" t="s">
        <v>4736</v>
      </c>
      <c r="G629" t="s">
        <v>2754</v>
      </c>
    </row>
    <row r="630" spans="1:7">
      <c r="A630" t="s">
        <v>3720</v>
      </c>
      <c r="B630" t="s">
        <v>3721</v>
      </c>
      <c r="G630" t="s">
        <v>7067</v>
      </c>
    </row>
    <row r="631" spans="1:7">
      <c r="A631" t="s">
        <v>4681</v>
      </c>
      <c r="B631" t="s">
        <v>4682</v>
      </c>
      <c r="G631" t="s">
        <v>2463</v>
      </c>
    </row>
    <row r="632" spans="1:7">
      <c r="A632" t="s">
        <v>4983</v>
      </c>
      <c r="B632" t="s">
        <v>5901</v>
      </c>
      <c r="G632" t="s">
        <v>2463</v>
      </c>
    </row>
    <row r="633" spans="1:7">
      <c r="A633" t="s">
        <v>4985</v>
      </c>
      <c r="B633" t="s">
        <v>3134</v>
      </c>
      <c r="G633" t="s">
        <v>2463</v>
      </c>
    </row>
    <row r="634" spans="1:7">
      <c r="A634" t="s">
        <v>3133</v>
      </c>
      <c r="B634" t="s">
        <v>3134</v>
      </c>
      <c r="G634" t="s">
        <v>5082</v>
      </c>
    </row>
    <row r="635" spans="1:7">
      <c r="A635" t="s">
        <v>4986</v>
      </c>
      <c r="B635" t="s">
        <v>5902</v>
      </c>
      <c r="G635" s="191" t="s">
        <v>7504</v>
      </c>
    </row>
    <row r="636" spans="1:7">
      <c r="A636" t="s">
        <v>3135</v>
      </c>
      <c r="B636" t="s">
        <v>3136</v>
      </c>
      <c r="G636" t="s">
        <v>73</v>
      </c>
    </row>
    <row r="637" spans="1:7">
      <c r="A637" t="s">
        <v>4987</v>
      </c>
      <c r="B637" t="s">
        <v>5903</v>
      </c>
      <c r="G637" t="s">
        <v>5084</v>
      </c>
    </row>
    <row r="638" spans="1:7">
      <c r="A638" t="s">
        <v>4257</v>
      </c>
      <c r="B638" t="s">
        <v>4258</v>
      </c>
      <c r="G638" t="s">
        <v>7438</v>
      </c>
    </row>
    <row r="639" spans="1:7">
      <c r="A639" t="s">
        <v>4465</v>
      </c>
      <c r="B639" t="s">
        <v>4466</v>
      </c>
      <c r="G639" t="s">
        <v>1867</v>
      </c>
    </row>
    <row r="640" spans="1:7">
      <c r="A640" t="s">
        <v>1528</v>
      </c>
      <c r="B640" t="s">
        <v>1529</v>
      </c>
      <c r="G640" t="s">
        <v>1869</v>
      </c>
    </row>
    <row r="641" spans="1:7">
      <c r="A641" t="s">
        <v>4989</v>
      </c>
      <c r="B641" t="s">
        <v>5904</v>
      </c>
      <c r="G641" t="s">
        <v>6699</v>
      </c>
    </row>
    <row r="642" spans="1:7">
      <c r="A642" t="s">
        <v>7042</v>
      </c>
      <c r="B642" t="s">
        <v>7043</v>
      </c>
      <c r="G642" t="s">
        <v>3202</v>
      </c>
    </row>
    <row r="643" spans="1:7">
      <c r="A643" t="s">
        <v>3564</v>
      </c>
      <c r="B643" t="s">
        <v>3565</v>
      </c>
      <c r="G643" s="191" t="s">
        <v>7314</v>
      </c>
    </row>
    <row r="644" spans="1:7">
      <c r="A644" t="s">
        <v>4588</v>
      </c>
      <c r="B644" t="s">
        <v>4589</v>
      </c>
      <c r="G644" t="s">
        <v>7371</v>
      </c>
    </row>
    <row r="645" spans="1:7">
      <c r="A645" t="s">
        <v>6500</v>
      </c>
      <c r="B645" t="s">
        <v>6501</v>
      </c>
      <c r="G645" t="s">
        <v>5085</v>
      </c>
    </row>
    <row r="646" spans="1:7">
      <c r="A646" t="s">
        <v>1802</v>
      </c>
      <c r="B646" t="s">
        <v>1803</v>
      </c>
      <c r="G646" t="s">
        <v>7626</v>
      </c>
    </row>
    <row r="647" spans="1:7">
      <c r="A647" t="s">
        <v>1421</v>
      </c>
      <c r="B647" t="s">
        <v>1422</v>
      </c>
      <c r="G647" t="s">
        <v>3592</v>
      </c>
    </row>
    <row r="648" spans="1:7">
      <c r="A648" t="s">
        <v>4991</v>
      </c>
      <c r="B648" t="s">
        <v>5905</v>
      </c>
      <c r="G648" t="s">
        <v>7628</v>
      </c>
    </row>
    <row r="649" spans="1:7">
      <c r="A649" t="s">
        <v>4993</v>
      </c>
      <c r="B649" t="s">
        <v>5906</v>
      </c>
      <c r="G649" t="s">
        <v>7630</v>
      </c>
    </row>
    <row r="650" spans="1:7">
      <c r="A650" t="s">
        <v>6854</v>
      </c>
      <c r="B650" t="s">
        <v>6855</v>
      </c>
      <c r="G650" t="s">
        <v>3204</v>
      </c>
    </row>
    <row r="651" spans="1:7">
      <c r="A651" t="s">
        <v>403</v>
      </c>
      <c r="B651" t="s">
        <v>1498</v>
      </c>
      <c r="G651" t="s">
        <v>6983</v>
      </c>
    </row>
    <row r="652" spans="1:7">
      <c r="A652" t="s">
        <v>7534</v>
      </c>
      <c r="B652" t="s">
        <v>7535</v>
      </c>
      <c r="G652" t="s">
        <v>7057</v>
      </c>
    </row>
    <row r="653" spans="1:7">
      <c r="A653" t="s">
        <v>4995</v>
      </c>
      <c r="B653" t="s">
        <v>5907</v>
      </c>
      <c r="G653" t="s">
        <v>7069</v>
      </c>
    </row>
    <row r="654" spans="1:7">
      <c r="A654" t="s">
        <v>3789</v>
      </c>
      <c r="B654" t="s">
        <v>3790</v>
      </c>
      <c r="G654" t="s">
        <v>5087</v>
      </c>
    </row>
    <row r="655" spans="1:7">
      <c r="A655" t="s">
        <v>7199</v>
      </c>
      <c r="B655" t="s">
        <v>7200</v>
      </c>
      <c r="G655" t="s">
        <v>5089</v>
      </c>
    </row>
    <row r="656" spans="1:7">
      <c r="A656" t="s">
        <v>4330</v>
      </c>
      <c r="B656" t="s">
        <v>4331</v>
      </c>
      <c r="G656" t="s">
        <v>3206</v>
      </c>
    </row>
    <row r="657" spans="1:7">
      <c r="A657" t="s">
        <v>7019</v>
      </c>
      <c r="B657" t="s">
        <v>7020</v>
      </c>
      <c r="G657" t="s">
        <v>7760</v>
      </c>
    </row>
    <row r="658" spans="1:7">
      <c r="A658" t="s">
        <v>7059</v>
      </c>
      <c r="B658" t="s">
        <v>7060</v>
      </c>
      <c r="G658" t="s">
        <v>1066</v>
      </c>
    </row>
    <row r="659" spans="1:7">
      <c r="A659" t="s">
        <v>6587</v>
      </c>
      <c r="B659" t="s">
        <v>6591</v>
      </c>
      <c r="G659" t="s">
        <v>1511</v>
      </c>
    </row>
    <row r="660" spans="1:7">
      <c r="A660" t="s">
        <v>4683</v>
      </c>
      <c r="B660" t="s">
        <v>4684</v>
      </c>
      <c r="G660" t="s">
        <v>3207</v>
      </c>
    </row>
    <row r="661" spans="1:7">
      <c r="A661" t="s">
        <v>3676</v>
      </c>
      <c r="B661" t="s">
        <v>4450</v>
      </c>
      <c r="G661" t="s">
        <v>5091</v>
      </c>
    </row>
    <row r="662" spans="1:7">
      <c r="A662" t="s">
        <v>4997</v>
      </c>
      <c r="B662" t="s">
        <v>5908</v>
      </c>
      <c r="G662" t="s">
        <v>3209</v>
      </c>
    </row>
    <row r="663" spans="1:7">
      <c r="A663" s="191" t="s">
        <v>7542</v>
      </c>
      <c r="B663" s="191" t="s">
        <v>7543</v>
      </c>
      <c r="G663" t="s">
        <v>3796</v>
      </c>
    </row>
    <row r="664" spans="1:7">
      <c r="A664" t="s">
        <v>4283</v>
      </c>
      <c r="B664" t="s">
        <v>4284</v>
      </c>
      <c r="G664" t="s">
        <v>3707</v>
      </c>
    </row>
    <row r="665" spans="1:7">
      <c r="A665" t="s">
        <v>3791</v>
      </c>
      <c r="B665" t="s">
        <v>3792</v>
      </c>
      <c r="G665" t="s">
        <v>6947</v>
      </c>
    </row>
    <row r="666" spans="1:7">
      <c r="A666" t="s">
        <v>7021</v>
      </c>
      <c r="B666" t="s">
        <v>7022</v>
      </c>
      <c r="G666" t="s">
        <v>2422</v>
      </c>
    </row>
    <row r="667" spans="1:7">
      <c r="A667" t="s">
        <v>4321</v>
      </c>
      <c r="B667" t="s">
        <v>4608</v>
      </c>
      <c r="G667" t="s">
        <v>4144</v>
      </c>
    </row>
    <row r="668" spans="1:7">
      <c r="A668" t="s">
        <v>7369</v>
      </c>
      <c r="B668" t="s">
        <v>7370</v>
      </c>
      <c r="G668" t="s">
        <v>3211</v>
      </c>
    </row>
    <row r="669" spans="1:7">
      <c r="A669" t="s">
        <v>3640</v>
      </c>
      <c r="B669" t="s">
        <v>3641</v>
      </c>
      <c r="G669" t="s">
        <v>1807</v>
      </c>
    </row>
    <row r="670" spans="1:7">
      <c r="A670" t="s">
        <v>6728</v>
      </c>
      <c r="B670" t="s">
        <v>6729</v>
      </c>
      <c r="G670" s="191" t="s">
        <v>7506</v>
      </c>
    </row>
    <row r="671" spans="1:7">
      <c r="A671" t="s">
        <v>4999</v>
      </c>
      <c r="B671" t="s">
        <v>5909</v>
      </c>
      <c r="G671" s="303" t="s">
        <v>6890</v>
      </c>
    </row>
    <row r="672" spans="1:7">
      <c r="A672" t="s">
        <v>6860</v>
      </c>
      <c r="B672" t="s">
        <v>6861</v>
      </c>
      <c r="G672" t="s">
        <v>3642</v>
      </c>
    </row>
    <row r="673" spans="1:7">
      <c r="A673" t="s">
        <v>3137</v>
      </c>
      <c r="B673" t="s">
        <v>3138</v>
      </c>
      <c r="G673" t="s">
        <v>4294</v>
      </c>
    </row>
    <row r="674" spans="1:7">
      <c r="A674" t="s">
        <v>6959</v>
      </c>
      <c r="B674" t="s">
        <v>6960</v>
      </c>
      <c r="G674" t="s">
        <v>5092</v>
      </c>
    </row>
    <row r="675" spans="1:7">
      <c r="A675" t="s">
        <v>5001</v>
      </c>
      <c r="B675" t="s">
        <v>5910</v>
      </c>
      <c r="G675" t="s">
        <v>3213</v>
      </c>
    </row>
    <row r="676" spans="1:7">
      <c r="A676" s="304" t="s">
        <v>7128</v>
      </c>
      <c r="B676" s="304" t="s">
        <v>7129</v>
      </c>
      <c r="G676" t="s">
        <v>6638</v>
      </c>
    </row>
    <row r="677" spans="1:7">
      <c r="A677" t="s">
        <v>3139</v>
      </c>
      <c r="B677" t="s">
        <v>3140</v>
      </c>
      <c r="G677" t="s">
        <v>7071</v>
      </c>
    </row>
    <row r="678" spans="1:7">
      <c r="A678" s="304" t="s">
        <v>7130</v>
      </c>
      <c r="B678" s="304" t="s">
        <v>7131</v>
      </c>
      <c r="G678" t="s">
        <v>5094</v>
      </c>
    </row>
    <row r="679" spans="1:7">
      <c r="A679" t="s">
        <v>7061</v>
      </c>
      <c r="B679" t="s">
        <v>7062</v>
      </c>
      <c r="G679" t="s">
        <v>2403</v>
      </c>
    </row>
    <row r="680" spans="1:7">
      <c r="A680" t="s">
        <v>5003</v>
      </c>
      <c r="B680" t="s">
        <v>5911</v>
      </c>
      <c r="G680" t="s">
        <v>1138</v>
      </c>
    </row>
    <row r="681" spans="1:7">
      <c r="A681" t="s">
        <v>4318</v>
      </c>
      <c r="B681" t="s">
        <v>4320</v>
      </c>
      <c r="G681" t="s">
        <v>5096</v>
      </c>
    </row>
    <row r="682" spans="1:7">
      <c r="A682" s="191" t="s">
        <v>7492</v>
      </c>
      <c r="B682" s="191" t="s">
        <v>7493</v>
      </c>
      <c r="G682" t="s">
        <v>5098</v>
      </c>
    </row>
    <row r="683" spans="1:7">
      <c r="A683" t="s">
        <v>3141</v>
      </c>
      <c r="B683" t="s">
        <v>3142</v>
      </c>
      <c r="G683" t="s">
        <v>6989</v>
      </c>
    </row>
    <row r="684" spans="1:7">
      <c r="A684" t="s">
        <v>4442</v>
      </c>
      <c r="B684" t="s">
        <v>4443</v>
      </c>
      <c r="G684" s="304" t="s">
        <v>7139</v>
      </c>
    </row>
    <row r="685" spans="1:7">
      <c r="A685" t="s">
        <v>4334</v>
      </c>
      <c r="B685" t="s">
        <v>4335</v>
      </c>
      <c r="G685" t="s">
        <v>5100</v>
      </c>
    </row>
    <row r="686" spans="1:7">
      <c r="A686" t="s">
        <v>3143</v>
      </c>
      <c r="B686" t="s">
        <v>3144</v>
      </c>
      <c r="G686" t="s">
        <v>7073</v>
      </c>
    </row>
    <row r="687" spans="1:7">
      <c r="A687" t="s">
        <v>3844</v>
      </c>
      <c r="B687" t="s">
        <v>3845</v>
      </c>
      <c r="G687" t="s">
        <v>3215</v>
      </c>
    </row>
    <row r="688" spans="1:7">
      <c r="A688" t="s">
        <v>3145</v>
      </c>
      <c r="B688" t="s">
        <v>3146</v>
      </c>
      <c r="G688" t="s">
        <v>7203</v>
      </c>
    </row>
    <row r="689" spans="1:7">
      <c r="A689" t="s">
        <v>3145</v>
      </c>
      <c r="B689" t="s">
        <v>3146</v>
      </c>
      <c r="G689" t="s">
        <v>3217</v>
      </c>
    </row>
    <row r="690" spans="1:7">
      <c r="A690" t="s">
        <v>3846</v>
      </c>
      <c r="B690" t="s">
        <v>3847</v>
      </c>
      <c r="G690" t="s">
        <v>7373</v>
      </c>
    </row>
    <row r="691" spans="1:7">
      <c r="A691" t="s">
        <v>3147</v>
      </c>
      <c r="B691" t="s">
        <v>3148</v>
      </c>
      <c r="G691" t="s">
        <v>232</v>
      </c>
    </row>
    <row r="692" spans="1:7">
      <c r="A692" t="s">
        <v>3149</v>
      </c>
      <c r="B692" t="s">
        <v>3150</v>
      </c>
      <c r="G692" t="s">
        <v>5101</v>
      </c>
    </row>
    <row r="693" spans="1:7">
      <c r="A693" t="s">
        <v>5006</v>
      </c>
      <c r="B693" t="s">
        <v>5912</v>
      </c>
      <c r="G693" t="s">
        <v>4111</v>
      </c>
    </row>
    <row r="694" spans="1:7">
      <c r="A694" t="s">
        <v>3151</v>
      </c>
      <c r="B694" t="s">
        <v>3152</v>
      </c>
      <c r="G694" t="s">
        <v>4111</v>
      </c>
    </row>
    <row r="695" spans="1:7">
      <c r="A695" t="s">
        <v>6864</v>
      </c>
      <c r="B695" t="s">
        <v>6865</v>
      </c>
      <c r="G695" t="s">
        <v>5103</v>
      </c>
    </row>
    <row r="696" spans="1:7">
      <c r="A696" t="s">
        <v>5008</v>
      </c>
      <c r="B696" t="s">
        <v>5913</v>
      </c>
      <c r="G696" t="s">
        <v>5105</v>
      </c>
    </row>
    <row r="697" spans="1:7">
      <c r="A697" t="s">
        <v>1482</v>
      </c>
      <c r="B697" t="s">
        <v>1483</v>
      </c>
      <c r="G697" t="s">
        <v>3219</v>
      </c>
    </row>
    <row r="698" spans="1:7">
      <c r="A698" t="s">
        <v>1494</v>
      </c>
      <c r="B698" t="s">
        <v>1495</v>
      </c>
      <c r="G698" t="s">
        <v>5107</v>
      </c>
    </row>
    <row r="699" spans="1:7">
      <c r="A699" t="s">
        <v>4701</v>
      </c>
      <c r="B699" t="s">
        <v>4702</v>
      </c>
      <c r="G699" t="s">
        <v>7632</v>
      </c>
    </row>
    <row r="700" spans="1:7">
      <c r="A700" t="s">
        <v>5010</v>
      </c>
      <c r="B700" t="s">
        <v>5914</v>
      </c>
      <c r="G700" t="s">
        <v>5109</v>
      </c>
    </row>
    <row r="701" spans="1:7">
      <c r="A701" t="s">
        <v>6837</v>
      </c>
      <c r="B701" t="s">
        <v>6838</v>
      </c>
      <c r="G701" t="s">
        <v>5111</v>
      </c>
    </row>
    <row r="702" spans="1:7">
      <c r="A702" s="191" t="s">
        <v>7494</v>
      </c>
      <c r="B702" s="191" t="s">
        <v>7495</v>
      </c>
      <c r="G702" t="s">
        <v>3798</v>
      </c>
    </row>
    <row r="703" spans="1:7">
      <c r="A703" t="s">
        <v>397</v>
      </c>
      <c r="B703" t="s">
        <v>1460</v>
      </c>
      <c r="G703" t="s">
        <v>7375</v>
      </c>
    </row>
    <row r="704" spans="1:7">
      <c r="A704" s="304" t="s">
        <v>7132</v>
      </c>
      <c r="B704" s="304" t="s">
        <v>7133</v>
      </c>
      <c r="G704" t="s">
        <v>5113</v>
      </c>
    </row>
    <row r="705" spans="1:7">
      <c r="A705" s="191" t="s">
        <v>7496</v>
      </c>
      <c r="B705" s="191" t="s">
        <v>7497</v>
      </c>
      <c r="G705" t="s">
        <v>5113</v>
      </c>
    </row>
    <row r="706" spans="1:7">
      <c r="A706" t="s">
        <v>3156</v>
      </c>
      <c r="B706" t="s">
        <v>3157</v>
      </c>
      <c r="G706" t="s">
        <v>6490</v>
      </c>
    </row>
    <row r="707" spans="1:7">
      <c r="A707" s="303" t="s">
        <v>7251</v>
      </c>
      <c r="B707" s="303" t="s">
        <v>7252</v>
      </c>
      <c r="G707" t="s">
        <v>3223</v>
      </c>
    </row>
    <row r="708" spans="1:7">
      <c r="A708" t="s">
        <v>7134</v>
      </c>
      <c r="B708" t="s">
        <v>6739</v>
      </c>
      <c r="G708" t="s">
        <v>4247</v>
      </c>
    </row>
    <row r="709" spans="1:7" ht="17.850000000000001" customHeight="1">
      <c r="A709" t="s">
        <v>3677</v>
      </c>
      <c r="B709" t="s">
        <v>3678</v>
      </c>
      <c r="G709" t="s">
        <v>5114</v>
      </c>
    </row>
    <row r="710" spans="1:7" ht="16.350000000000001" customHeight="1">
      <c r="A710" t="s">
        <v>4355</v>
      </c>
      <c r="B710" t="s">
        <v>4356</v>
      </c>
      <c r="G710" t="s">
        <v>3799</v>
      </c>
    </row>
    <row r="711" spans="1:7">
      <c r="A711" t="s">
        <v>3158</v>
      </c>
      <c r="B711" t="s">
        <v>3159</v>
      </c>
      <c r="G711" t="s">
        <v>4544</v>
      </c>
    </row>
    <row r="712" spans="1:7">
      <c r="A712" s="303" t="s">
        <v>6896</v>
      </c>
      <c r="B712" t="s">
        <v>4567</v>
      </c>
      <c r="G712" t="s">
        <v>3225</v>
      </c>
    </row>
    <row r="713" spans="1:7">
      <c r="A713" t="s">
        <v>6801</v>
      </c>
      <c r="B713" t="s">
        <v>6802</v>
      </c>
      <c r="G713" t="s">
        <v>75</v>
      </c>
    </row>
    <row r="714" spans="1:7">
      <c r="A714" t="s">
        <v>3160</v>
      </c>
      <c r="B714" t="s">
        <v>3161</v>
      </c>
      <c r="G714" t="s">
        <v>5115</v>
      </c>
    </row>
    <row r="715" spans="1:7">
      <c r="A715" t="s">
        <v>7697</v>
      </c>
      <c r="B715" t="s">
        <v>7698</v>
      </c>
      <c r="G715" t="s">
        <v>5117</v>
      </c>
    </row>
    <row r="716" spans="1:7">
      <c r="A716" s="191" t="s">
        <v>7498</v>
      </c>
      <c r="B716" s="191" t="s">
        <v>7499</v>
      </c>
      <c r="G716" t="s">
        <v>5119</v>
      </c>
    </row>
    <row r="717" spans="1:7">
      <c r="A717" t="s">
        <v>5012</v>
      </c>
      <c r="B717" t="s">
        <v>3794</v>
      </c>
      <c r="G717" t="s">
        <v>4471</v>
      </c>
    </row>
    <row r="718" spans="1:7">
      <c r="A718" t="s">
        <v>3793</v>
      </c>
      <c r="B718" t="s">
        <v>3794</v>
      </c>
      <c r="G718" t="s">
        <v>4357</v>
      </c>
    </row>
    <row r="719" spans="1:7">
      <c r="A719" t="s">
        <v>3162</v>
      </c>
      <c r="B719" t="s">
        <v>3163</v>
      </c>
      <c r="G719" t="s">
        <v>7634</v>
      </c>
    </row>
    <row r="720" spans="1:7">
      <c r="A720" t="s">
        <v>1162</v>
      </c>
      <c r="B720" t="s">
        <v>1550</v>
      </c>
      <c r="G720" t="s">
        <v>77</v>
      </c>
    </row>
    <row r="721" spans="1:7">
      <c r="A721" t="s">
        <v>3164</v>
      </c>
      <c r="B721" t="s">
        <v>3165</v>
      </c>
      <c r="G721" t="s">
        <v>5120</v>
      </c>
    </row>
    <row r="722" spans="1:7">
      <c r="A722" t="s">
        <v>3166</v>
      </c>
      <c r="B722" t="s">
        <v>3167</v>
      </c>
      <c r="G722" t="s">
        <v>7636</v>
      </c>
    </row>
    <row r="723" spans="1:7">
      <c r="A723" s="191" t="s">
        <v>7544</v>
      </c>
      <c r="B723" s="191" t="s">
        <v>7545</v>
      </c>
      <c r="G723" t="s">
        <v>3801</v>
      </c>
    </row>
    <row r="724" spans="1:7">
      <c r="A724" s="191" t="s">
        <v>7546</v>
      </c>
      <c r="B724" s="191" t="s">
        <v>7547</v>
      </c>
      <c r="G724" t="s">
        <v>5122</v>
      </c>
    </row>
    <row r="725" spans="1:7">
      <c r="A725" t="s">
        <v>5013</v>
      </c>
      <c r="B725" t="s">
        <v>4704</v>
      </c>
      <c r="G725" s="191" t="s">
        <v>7550</v>
      </c>
    </row>
    <row r="726" spans="1:7">
      <c r="A726" t="s">
        <v>4703</v>
      </c>
      <c r="B726" t="s">
        <v>4704</v>
      </c>
      <c r="G726" s="191" t="s">
        <v>7552</v>
      </c>
    </row>
    <row r="727" spans="1:7">
      <c r="A727" t="s">
        <v>7063</v>
      </c>
      <c r="B727" t="s">
        <v>7064</v>
      </c>
      <c r="G727" t="s">
        <v>3227</v>
      </c>
    </row>
    <row r="728" spans="1:7">
      <c r="A728" t="s">
        <v>5014</v>
      </c>
      <c r="B728" t="s">
        <v>5915</v>
      </c>
      <c r="G728" t="s">
        <v>4536</v>
      </c>
    </row>
    <row r="729" spans="1:7">
      <c r="A729" t="s">
        <v>5015</v>
      </c>
      <c r="B729" t="s">
        <v>5916</v>
      </c>
      <c r="G729" t="s">
        <v>1393</v>
      </c>
    </row>
    <row r="730" spans="1:7">
      <c r="A730" t="s">
        <v>7065</v>
      </c>
      <c r="B730" t="s">
        <v>7066</v>
      </c>
      <c r="G730" t="s">
        <v>5124</v>
      </c>
    </row>
    <row r="731" spans="1:7">
      <c r="A731" t="s">
        <v>5017</v>
      </c>
      <c r="B731" t="s">
        <v>5917</v>
      </c>
      <c r="G731" t="s">
        <v>5126</v>
      </c>
    </row>
    <row r="732" spans="1:7">
      <c r="A732" t="s">
        <v>5019</v>
      </c>
      <c r="B732" t="s">
        <v>5918</v>
      </c>
      <c r="G732" t="s">
        <v>3803</v>
      </c>
    </row>
    <row r="733" spans="1:7">
      <c r="A733" t="s">
        <v>6965</v>
      </c>
      <c r="B733" t="s">
        <v>6966</v>
      </c>
      <c r="G733" t="s">
        <v>7638</v>
      </c>
    </row>
    <row r="734" spans="1:7">
      <c r="A734" t="s">
        <v>5021</v>
      </c>
      <c r="B734" t="s">
        <v>3614</v>
      </c>
      <c r="G734" t="s">
        <v>6592</v>
      </c>
    </row>
    <row r="735" spans="1:7">
      <c r="A735" s="304" t="s">
        <v>7135</v>
      </c>
      <c r="B735" s="304" t="s">
        <v>7136</v>
      </c>
      <c r="G735" t="s">
        <v>3229</v>
      </c>
    </row>
    <row r="736" spans="1:7">
      <c r="A736" s="304" t="s">
        <v>6338</v>
      </c>
      <c r="B736" s="304" t="s">
        <v>7731</v>
      </c>
      <c r="G736" t="s">
        <v>4537</v>
      </c>
    </row>
    <row r="737" spans="1:7">
      <c r="A737" s="191" t="s">
        <v>7312</v>
      </c>
      <c r="B737" s="191" t="s">
        <v>7313</v>
      </c>
      <c r="G737" t="s">
        <v>3724</v>
      </c>
    </row>
    <row r="738" spans="1:7">
      <c r="A738" t="s">
        <v>5022</v>
      </c>
      <c r="B738" t="s">
        <v>5919</v>
      </c>
      <c r="G738" t="s">
        <v>1661</v>
      </c>
    </row>
    <row r="739" spans="1:7">
      <c r="A739" t="s">
        <v>4292</v>
      </c>
      <c r="B739" t="s">
        <v>4293</v>
      </c>
      <c r="G739" t="s">
        <v>2401</v>
      </c>
    </row>
    <row r="740" spans="1:7">
      <c r="A740" t="s">
        <v>1402</v>
      </c>
      <c r="B740" t="s">
        <v>5920</v>
      </c>
      <c r="G740" t="s">
        <v>5128</v>
      </c>
    </row>
    <row r="741" spans="1:7">
      <c r="A741" t="s">
        <v>5025</v>
      </c>
      <c r="B741" t="s">
        <v>5921</v>
      </c>
      <c r="G741" t="s">
        <v>7640</v>
      </c>
    </row>
    <row r="742" spans="1:7">
      <c r="A742" t="s">
        <v>1816</v>
      </c>
      <c r="B742" t="s">
        <v>1806</v>
      </c>
      <c r="G742" t="s">
        <v>7253</v>
      </c>
    </row>
    <row r="743" spans="1:7">
      <c r="A743" t="s">
        <v>211</v>
      </c>
      <c r="B743" t="s">
        <v>212</v>
      </c>
      <c r="G743" t="s">
        <v>3231</v>
      </c>
    </row>
    <row r="744" spans="1:7">
      <c r="A744" t="s">
        <v>5026</v>
      </c>
      <c r="B744" t="s">
        <v>5922</v>
      </c>
      <c r="G744" t="s">
        <v>5130</v>
      </c>
    </row>
    <row r="745" spans="1:7">
      <c r="A745" t="s">
        <v>6698</v>
      </c>
      <c r="B745" t="s">
        <v>6697</v>
      </c>
      <c r="G745" t="s">
        <v>3233</v>
      </c>
    </row>
    <row r="746" spans="1:7">
      <c r="A746" t="s">
        <v>729</v>
      </c>
      <c r="B746" t="s">
        <v>3651</v>
      </c>
      <c r="G746" t="s">
        <v>5132</v>
      </c>
    </row>
    <row r="747" spans="1:7">
      <c r="A747" t="s">
        <v>729</v>
      </c>
      <c r="B747" t="s">
        <v>3651</v>
      </c>
      <c r="G747" t="s">
        <v>3235</v>
      </c>
    </row>
    <row r="748" spans="1:7">
      <c r="A748" t="s">
        <v>2397</v>
      </c>
      <c r="B748" t="s">
        <v>2398</v>
      </c>
      <c r="G748" t="s">
        <v>5133</v>
      </c>
    </row>
    <row r="749" spans="1:7" ht="16.5" customHeight="1">
      <c r="A749" t="s">
        <v>2397</v>
      </c>
      <c r="B749" t="s">
        <v>2398</v>
      </c>
      <c r="G749" t="s">
        <v>7255</v>
      </c>
    </row>
    <row r="750" spans="1:7">
      <c r="A750" t="s">
        <v>2397</v>
      </c>
      <c r="B750" t="s">
        <v>2398</v>
      </c>
      <c r="G750" s="191" t="s">
        <v>7554</v>
      </c>
    </row>
    <row r="751" spans="1:7">
      <c r="A751" t="s">
        <v>3168</v>
      </c>
      <c r="B751" t="s">
        <v>3169</v>
      </c>
      <c r="G751" t="s">
        <v>3236</v>
      </c>
    </row>
    <row r="752" spans="1:7">
      <c r="A752" t="s">
        <v>5030</v>
      </c>
      <c r="B752" t="s">
        <v>5923</v>
      </c>
      <c r="G752" t="s">
        <v>7205</v>
      </c>
    </row>
    <row r="753" spans="1:7">
      <c r="A753" t="s">
        <v>3170</v>
      </c>
      <c r="B753" t="s">
        <v>3171</v>
      </c>
      <c r="G753" t="s">
        <v>4099</v>
      </c>
    </row>
    <row r="754" spans="1:7">
      <c r="A754" t="s">
        <v>3172</v>
      </c>
      <c r="B754" t="s">
        <v>3173</v>
      </c>
      <c r="G754" t="s">
        <v>1532</v>
      </c>
    </row>
    <row r="755" spans="1:7">
      <c r="A755" t="s">
        <v>2654</v>
      </c>
      <c r="B755" t="s">
        <v>2670</v>
      </c>
      <c r="G755" t="s">
        <v>7077</v>
      </c>
    </row>
    <row r="756" spans="1:7">
      <c r="A756" t="s">
        <v>6945</v>
      </c>
      <c r="B756" t="s">
        <v>6946</v>
      </c>
      <c r="G756" t="s">
        <v>3238</v>
      </c>
    </row>
    <row r="757" spans="1:7">
      <c r="A757" t="s">
        <v>3174</v>
      </c>
      <c r="B757" t="s">
        <v>3175</v>
      </c>
      <c r="G757" t="s">
        <v>7704</v>
      </c>
    </row>
    <row r="758" spans="1:7">
      <c r="A758" t="s">
        <v>1639</v>
      </c>
      <c r="B758" t="s">
        <v>1640</v>
      </c>
      <c r="G758" t="s">
        <v>5135</v>
      </c>
    </row>
    <row r="759" spans="1:7">
      <c r="A759" t="s">
        <v>4056</v>
      </c>
      <c r="B759" t="s">
        <v>4062</v>
      </c>
      <c r="G759" t="s">
        <v>1476</v>
      </c>
    </row>
    <row r="760" spans="1:7">
      <c r="A760" t="s">
        <v>3176</v>
      </c>
      <c r="B760" t="s">
        <v>3177</v>
      </c>
      <c r="G760" t="s">
        <v>3240</v>
      </c>
    </row>
    <row r="761" spans="1:7">
      <c r="A761" s="304" t="s">
        <v>7137</v>
      </c>
      <c r="B761" s="304" t="s">
        <v>7138</v>
      </c>
      <c r="G761" t="s">
        <v>3240</v>
      </c>
    </row>
    <row r="762" spans="1:7">
      <c r="A762" t="s">
        <v>66</v>
      </c>
      <c r="B762" t="s">
        <v>192</v>
      </c>
      <c r="G762" t="s">
        <v>5138</v>
      </c>
    </row>
    <row r="763" spans="1:7">
      <c r="A763" t="s">
        <v>3178</v>
      </c>
      <c r="B763" t="s">
        <v>3179</v>
      </c>
      <c r="G763" s="304" t="s">
        <v>7141</v>
      </c>
    </row>
    <row r="764" spans="1:7">
      <c r="A764" t="s">
        <v>5032</v>
      </c>
      <c r="B764" t="s">
        <v>5924</v>
      </c>
      <c r="G764" t="s">
        <v>79</v>
      </c>
    </row>
    <row r="765" spans="1:7">
      <c r="A765" t="s">
        <v>3623</v>
      </c>
      <c r="B765" t="s">
        <v>4319</v>
      </c>
      <c r="G765" t="s">
        <v>6827</v>
      </c>
    </row>
    <row r="766" spans="1:7">
      <c r="A766" t="s">
        <v>6969</v>
      </c>
      <c r="B766" t="s">
        <v>6970</v>
      </c>
      <c r="G766" t="s">
        <v>3658</v>
      </c>
    </row>
    <row r="767" spans="1:7" ht="15.6" customHeight="1">
      <c r="A767" t="s">
        <v>5034</v>
      </c>
      <c r="B767" t="s">
        <v>5925</v>
      </c>
      <c r="G767" t="s">
        <v>5140</v>
      </c>
    </row>
    <row r="768" spans="1:7">
      <c r="A768" t="s">
        <v>3180</v>
      </c>
      <c r="B768" t="s">
        <v>3181</v>
      </c>
      <c r="G768" t="s">
        <v>5141</v>
      </c>
    </row>
    <row r="769" spans="1:7">
      <c r="A769" t="s">
        <v>230</v>
      </c>
      <c r="B769" t="s">
        <v>231</v>
      </c>
      <c r="G769" t="s">
        <v>1544</v>
      </c>
    </row>
    <row r="770" spans="1:7">
      <c r="A770" t="s">
        <v>5036</v>
      </c>
      <c r="B770" t="s">
        <v>5926</v>
      </c>
      <c r="G770" s="191" t="s">
        <v>7316</v>
      </c>
    </row>
    <row r="771" spans="1:7">
      <c r="A771" t="s">
        <v>6866</v>
      </c>
      <c r="B771" t="s">
        <v>6867</v>
      </c>
      <c r="G771" t="s">
        <v>2451</v>
      </c>
    </row>
    <row r="772" spans="1:7">
      <c r="A772" t="s">
        <v>3182</v>
      </c>
      <c r="B772" t="s">
        <v>3183</v>
      </c>
      <c r="G772" t="s">
        <v>2451</v>
      </c>
    </row>
    <row r="773" spans="1:7">
      <c r="A773" t="s">
        <v>4332</v>
      </c>
      <c r="B773" t="s">
        <v>4333</v>
      </c>
      <c r="G773" t="s">
        <v>1513</v>
      </c>
    </row>
    <row r="774" spans="1:7">
      <c r="A774" t="s">
        <v>3184</v>
      </c>
      <c r="B774" t="s">
        <v>3185</v>
      </c>
      <c r="G774" t="s">
        <v>7440</v>
      </c>
    </row>
    <row r="775" spans="1:7">
      <c r="A775" s="191" t="s">
        <v>7500</v>
      </c>
      <c r="B775" s="191" t="s">
        <v>7501</v>
      </c>
      <c r="G775" s="304" t="s">
        <v>7143</v>
      </c>
    </row>
    <row r="776" spans="1:7">
      <c r="A776" t="s">
        <v>3186</v>
      </c>
      <c r="B776" t="s">
        <v>3187</v>
      </c>
      <c r="G776" t="s">
        <v>4398</v>
      </c>
    </row>
    <row r="777" spans="1:7">
      <c r="A777" t="s">
        <v>6652</v>
      </c>
      <c r="B777" t="s">
        <v>6653</v>
      </c>
      <c r="G777" t="s">
        <v>4400</v>
      </c>
    </row>
    <row r="778" spans="1:7">
      <c r="A778" t="s">
        <v>5038</v>
      </c>
      <c r="B778" t="s">
        <v>5927</v>
      </c>
      <c r="G778" t="s">
        <v>3242</v>
      </c>
    </row>
    <row r="779" spans="1:7">
      <c r="A779" t="s">
        <v>3188</v>
      </c>
      <c r="B779" t="s">
        <v>3189</v>
      </c>
      <c r="G779" t="s">
        <v>1478</v>
      </c>
    </row>
    <row r="780" spans="1:7">
      <c r="A780" t="s">
        <v>7436</v>
      </c>
      <c r="B780" t="s">
        <v>7437</v>
      </c>
      <c r="G780" t="s">
        <v>7207</v>
      </c>
    </row>
    <row r="781" spans="1:7">
      <c r="A781" t="s">
        <v>7017</v>
      </c>
      <c r="B781" t="s">
        <v>7018</v>
      </c>
      <c r="G781" t="s">
        <v>5144</v>
      </c>
    </row>
    <row r="782" spans="1:7">
      <c r="A782" t="s">
        <v>7730</v>
      </c>
      <c r="B782" t="s">
        <v>7732</v>
      </c>
      <c r="G782" t="s">
        <v>4473</v>
      </c>
    </row>
    <row r="783" spans="1:7">
      <c r="A783" t="s">
        <v>5040</v>
      </c>
      <c r="B783" t="s">
        <v>5928</v>
      </c>
      <c r="G783" t="s">
        <v>3805</v>
      </c>
    </row>
    <row r="784" spans="1:7">
      <c r="A784" t="s">
        <v>6894</v>
      </c>
      <c r="B784" t="s">
        <v>6895</v>
      </c>
      <c r="G784" t="s">
        <v>3805</v>
      </c>
    </row>
    <row r="785" spans="1:7">
      <c r="A785" t="s">
        <v>5041</v>
      </c>
      <c r="B785" t="s">
        <v>5929</v>
      </c>
      <c r="G785" t="s">
        <v>3244</v>
      </c>
    </row>
    <row r="786" spans="1:7">
      <c r="A786" t="s">
        <v>3190</v>
      </c>
      <c r="B786" t="s">
        <v>3191</v>
      </c>
      <c r="G786" t="s">
        <v>5147</v>
      </c>
    </row>
    <row r="787" spans="1:7">
      <c r="A787" t="s">
        <v>5043</v>
      </c>
      <c r="B787" t="s">
        <v>5930</v>
      </c>
      <c r="G787" t="s">
        <v>5149</v>
      </c>
    </row>
    <row r="788" spans="1:7">
      <c r="A788" t="s">
        <v>5045</v>
      </c>
      <c r="B788" t="s">
        <v>5931</v>
      </c>
      <c r="G788" t="s">
        <v>5151</v>
      </c>
    </row>
    <row r="789" spans="1:7">
      <c r="A789" t="s">
        <v>3192</v>
      </c>
      <c r="B789" t="s">
        <v>3193</v>
      </c>
      <c r="G789" t="s">
        <v>4296</v>
      </c>
    </row>
    <row r="790" spans="1:7">
      <c r="A790" t="s">
        <v>5047</v>
      </c>
      <c r="B790" t="s">
        <v>5932</v>
      </c>
      <c r="G790" t="s">
        <v>7442</v>
      </c>
    </row>
    <row r="791" spans="1:7">
      <c r="A791" t="s">
        <v>3194</v>
      </c>
      <c r="B791" t="s">
        <v>3195</v>
      </c>
      <c r="G791" t="s">
        <v>3246</v>
      </c>
    </row>
    <row r="792" spans="1:7">
      <c r="A792" t="s">
        <v>4532</v>
      </c>
      <c r="B792" t="s">
        <v>4531</v>
      </c>
      <c r="G792" t="s">
        <v>5153</v>
      </c>
    </row>
    <row r="793" spans="1:7">
      <c r="A793" t="s">
        <v>67</v>
      </c>
      <c r="B793" t="s">
        <v>3795</v>
      </c>
      <c r="G793" t="s">
        <v>3807</v>
      </c>
    </row>
    <row r="794" spans="1:7">
      <c r="A794" t="s">
        <v>4125</v>
      </c>
      <c r="B794" t="s">
        <v>4126</v>
      </c>
      <c r="G794" s="191" t="s">
        <v>7556</v>
      </c>
    </row>
    <row r="795" spans="1:7">
      <c r="A795" t="s">
        <v>5049</v>
      </c>
      <c r="B795" t="s">
        <v>5933</v>
      </c>
      <c r="G795" t="s">
        <v>5155</v>
      </c>
    </row>
    <row r="796" spans="1:7">
      <c r="A796" t="s">
        <v>3196</v>
      </c>
      <c r="B796" t="s">
        <v>3197</v>
      </c>
      <c r="G796" t="s">
        <v>3248</v>
      </c>
    </row>
    <row r="797" spans="1:7">
      <c r="A797" t="s">
        <v>68</v>
      </c>
      <c r="B797" t="s">
        <v>69</v>
      </c>
      <c r="G797" t="s">
        <v>1664</v>
      </c>
    </row>
    <row r="798" spans="1:7">
      <c r="A798" s="303" t="s">
        <v>6913</v>
      </c>
      <c r="B798" t="s">
        <v>6914</v>
      </c>
      <c r="G798" t="s">
        <v>3250</v>
      </c>
    </row>
    <row r="799" spans="1:7">
      <c r="A799" t="s">
        <v>4529</v>
      </c>
      <c r="B799" t="s">
        <v>4530</v>
      </c>
      <c r="G799" t="s">
        <v>7209</v>
      </c>
    </row>
    <row r="800" spans="1:7">
      <c r="A800" t="s">
        <v>5051</v>
      </c>
      <c r="B800" t="s">
        <v>5934</v>
      </c>
      <c r="G800" t="s">
        <v>5157</v>
      </c>
    </row>
    <row r="801" spans="1:7">
      <c r="A801" t="s">
        <v>70</v>
      </c>
      <c r="B801" t="s">
        <v>71</v>
      </c>
      <c r="G801" t="s">
        <v>5159</v>
      </c>
    </row>
    <row r="802" spans="1:7">
      <c r="A802" t="s">
        <v>5053</v>
      </c>
      <c r="B802" t="s">
        <v>5935</v>
      </c>
      <c r="G802" t="s">
        <v>3252</v>
      </c>
    </row>
    <row r="803" spans="1:7">
      <c r="A803" t="s">
        <v>5055</v>
      </c>
      <c r="B803" t="s">
        <v>5936</v>
      </c>
      <c r="G803" t="s">
        <v>7257</v>
      </c>
    </row>
    <row r="804" spans="1:7" ht="20.25" customHeight="1">
      <c r="A804" t="s">
        <v>5057</v>
      </c>
      <c r="B804" t="s">
        <v>5937</v>
      </c>
      <c r="G804" t="s">
        <v>5161</v>
      </c>
    </row>
    <row r="805" spans="1:7">
      <c r="A805" t="s">
        <v>7758</v>
      </c>
      <c r="B805" t="s">
        <v>7759</v>
      </c>
      <c r="G805" t="s">
        <v>5163</v>
      </c>
    </row>
    <row r="806" spans="1:7">
      <c r="A806" t="s">
        <v>5059</v>
      </c>
      <c r="B806" t="s">
        <v>5938</v>
      </c>
      <c r="G806" t="s">
        <v>4623</v>
      </c>
    </row>
    <row r="807" spans="1:7" ht="30">
      <c r="A807" t="s">
        <v>5061</v>
      </c>
      <c r="B807" t="s">
        <v>5939</v>
      </c>
      <c r="G807" s="297" t="s">
        <v>6807</v>
      </c>
    </row>
    <row r="808" spans="1:7">
      <c r="A808" t="s">
        <v>5063</v>
      </c>
      <c r="B808" t="s">
        <v>5940</v>
      </c>
      <c r="G808" t="s">
        <v>5164</v>
      </c>
    </row>
    <row r="809" spans="1:7">
      <c r="A809" t="s">
        <v>5065</v>
      </c>
      <c r="B809" t="s">
        <v>5941</v>
      </c>
      <c r="G809" t="s">
        <v>4458</v>
      </c>
    </row>
    <row r="810" spans="1:7">
      <c r="A810" t="s">
        <v>5067</v>
      </c>
      <c r="B810" t="s">
        <v>5942</v>
      </c>
      <c r="G810" t="s">
        <v>3809</v>
      </c>
    </row>
    <row r="811" spans="1:7">
      <c r="A811" t="s">
        <v>2830</v>
      </c>
      <c r="B811" t="s">
        <v>6521</v>
      </c>
      <c r="G811" t="s">
        <v>7078</v>
      </c>
    </row>
    <row r="812" spans="1:7">
      <c r="A812" t="s">
        <v>7201</v>
      </c>
      <c r="B812" t="s">
        <v>7202</v>
      </c>
      <c r="G812" t="s">
        <v>7259</v>
      </c>
    </row>
    <row r="813" spans="1:7">
      <c r="A813" t="s">
        <v>4467</v>
      </c>
      <c r="B813" t="s">
        <v>4468</v>
      </c>
      <c r="G813" t="s">
        <v>4359</v>
      </c>
    </row>
    <row r="814" spans="1:7">
      <c r="A814" t="s">
        <v>6880</v>
      </c>
      <c r="B814" t="s">
        <v>6881</v>
      </c>
      <c r="G814" t="s">
        <v>3254</v>
      </c>
    </row>
    <row r="815" spans="1:7">
      <c r="A815" t="s">
        <v>3013</v>
      </c>
      <c r="B815" t="s">
        <v>3014</v>
      </c>
      <c r="G815" s="191" t="s">
        <v>7558</v>
      </c>
    </row>
    <row r="816" spans="1:7">
      <c r="A816" t="s">
        <v>4469</v>
      </c>
      <c r="B816" t="s">
        <v>4470</v>
      </c>
      <c r="G816" t="s">
        <v>1808</v>
      </c>
    </row>
    <row r="817" spans="1:7">
      <c r="A817" t="s">
        <v>5069</v>
      </c>
      <c r="B817" t="s">
        <v>5943</v>
      </c>
      <c r="G817" t="s">
        <v>3715</v>
      </c>
    </row>
    <row r="818" spans="1:7">
      <c r="A818" t="s">
        <v>4630</v>
      </c>
      <c r="B818" t="s">
        <v>4631</v>
      </c>
      <c r="G818" t="s">
        <v>4278</v>
      </c>
    </row>
    <row r="819" spans="1:7">
      <c r="A819" t="s">
        <v>5071</v>
      </c>
      <c r="B819" t="s">
        <v>5944</v>
      </c>
      <c r="G819" s="191" t="s">
        <v>7318</v>
      </c>
    </row>
    <row r="820" spans="1:7">
      <c r="A820" t="s">
        <v>4417</v>
      </c>
      <c r="B820" t="s">
        <v>4418</v>
      </c>
      <c r="G820" t="s">
        <v>5166</v>
      </c>
    </row>
    <row r="821" spans="1:7">
      <c r="A821" s="191" t="s">
        <v>7502</v>
      </c>
      <c r="B821" s="191" t="s">
        <v>7503</v>
      </c>
      <c r="G821" t="s">
        <v>5168</v>
      </c>
    </row>
    <row r="822" spans="1:7">
      <c r="A822" t="s">
        <v>72</v>
      </c>
      <c r="B822" t="s">
        <v>2431</v>
      </c>
      <c r="G822" t="s">
        <v>4446</v>
      </c>
    </row>
    <row r="823" spans="1:7">
      <c r="A823" t="s">
        <v>3198</v>
      </c>
      <c r="B823" t="s">
        <v>3199</v>
      </c>
      <c r="G823" t="s">
        <v>4590</v>
      </c>
    </row>
    <row r="824" spans="1:7">
      <c r="A824" t="s">
        <v>5073</v>
      </c>
      <c r="B824" t="s">
        <v>5945</v>
      </c>
      <c r="G824" t="s">
        <v>6796</v>
      </c>
    </row>
    <row r="825" spans="1:7">
      <c r="A825" t="s">
        <v>3848</v>
      </c>
      <c r="B825" t="s">
        <v>3849</v>
      </c>
      <c r="G825" t="s">
        <v>5170</v>
      </c>
    </row>
    <row r="826" spans="1:7">
      <c r="A826" t="s">
        <v>1392</v>
      </c>
      <c r="B826" t="s">
        <v>1398</v>
      </c>
      <c r="G826" s="191" t="s">
        <v>7562</v>
      </c>
    </row>
    <row r="827" spans="1:7">
      <c r="A827" t="s">
        <v>5075</v>
      </c>
      <c r="B827" t="s">
        <v>5946</v>
      </c>
      <c r="G827" t="s">
        <v>5172</v>
      </c>
    </row>
    <row r="828" spans="1:7">
      <c r="A828" t="s">
        <v>5077</v>
      </c>
      <c r="B828" t="s">
        <v>5947</v>
      </c>
      <c r="G828" t="s">
        <v>7377</v>
      </c>
    </row>
    <row r="829" spans="1:7">
      <c r="A829" t="s">
        <v>5079</v>
      </c>
      <c r="B829" t="s">
        <v>5948</v>
      </c>
      <c r="G829" t="s">
        <v>5173</v>
      </c>
    </row>
    <row r="830" spans="1:7">
      <c r="A830" t="s">
        <v>3009</v>
      </c>
      <c r="B830" t="s">
        <v>3010</v>
      </c>
      <c r="G830" s="295" t="s">
        <v>6593</v>
      </c>
    </row>
    <row r="831" spans="1:7">
      <c r="A831" s="191" t="s">
        <v>7548</v>
      </c>
      <c r="B831" s="191" t="s">
        <v>7549</v>
      </c>
      <c r="G831" t="s">
        <v>3566</v>
      </c>
    </row>
    <row r="832" spans="1:7">
      <c r="A832" t="s">
        <v>4245</v>
      </c>
      <c r="B832" t="s">
        <v>4246</v>
      </c>
      <c r="G832" s="191" t="s">
        <v>7560</v>
      </c>
    </row>
    <row r="833" spans="1:7">
      <c r="A833" t="s">
        <v>4708</v>
      </c>
      <c r="B833" t="s">
        <v>4709</v>
      </c>
      <c r="G833" t="s">
        <v>82</v>
      </c>
    </row>
    <row r="834" spans="1:7">
      <c r="A834" t="s">
        <v>2655</v>
      </c>
      <c r="B834" t="s">
        <v>3583</v>
      </c>
      <c r="G834" t="s">
        <v>7261</v>
      </c>
    </row>
    <row r="835" spans="1:7">
      <c r="A835" t="s">
        <v>6695</v>
      </c>
      <c r="B835" t="s">
        <v>6696</v>
      </c>
      <c r="G835" s="191" t="s">
        <v>7564</v>
      </c>
    </row>
    <row r="836" spans="1:7">
      <c r="A836" t="s">
        <v>3200</v>
      </c>
      <c r="B836" t="s">
        <v>3201</v>
      </c>
      <c r="G836" t="s">
        <v>3256</v>
      </c>
    </row>
    <row r="837" spans="1:7">
      <c r="A837" t="s">
        <v>1400</v>
      </c>
      <c r="B837" t="s">
        <v>2559</v>
      </c>
      <c r="G837" t="s">
        <v>5175</v>
      </c>
    </row>
    <row r="838" spans="1:7">
      <c r="A838" t="s">
        <v>2754</v>
      </c>
      <c r="B838" t="s">
        <v>2758</v>
      </c>
      <c r="G838" t="s">
        <v>2947</v>
      </c>
    </row>
    <row r="839" spans="1:7">
      <c r="A839" t="s">
        <v>7067</v>
      </c>
      <c r="B839" t="s">
        <v>7068</v>
      </c>
      <c r="G839" t="s">
        <v>5177</v>
      </c>
    </row>
    <row r="840" spans="1:7">
      <c r="A840" t="s">
        <v>2463</v>
      </c>
      <c r="B840" t="s">
        <v>156</v>
      </c>
      <c r="G840" t="s">
        <v>7080</v>
      </c>
    </row>
    <row r="841" spans="1:7">
      <c r="A841" t="s">
        <v>2463</v>
      </c>
      <c r="B841" t="s">
        <v>156</v>
      </c>
      <c r="G841" t="s">
        <v>84</v>
      </c>
    </row>
    <row r="842" spans="1:7">
      <c r="A842" t="s">
        <v>5082</v>
      </c>
      <c r="B842" t="s">
        <v>5949</v>
      </c>
      <c r="G842" t="s">
        <v>5178</v>
      </c>
    </row>
    <row r="843" spans="1:7">
      <c r="A843" s="191" t="s">
        <v>7504</v>
      </c>
      <c r="B843" s="191" t="s">
        <v>7505</v>
      </c>
      <c r="G843" t="s">
        <v>5180</v>
      </c>
    </row>
    <row r="844" spans="1:7">
      <c r="A844" t="s">
        <v>73</v>
      </c>
      <c r="B844" t="s">
        <v>74</v>
      </c>
      <c r="G844" t="s">
        <v>3258</v>
      </c>
    </row>
    <row r="845" spans="1:7">
      <c r="A845" t="s">
        <v>5084</v>
      </c>
      <c r="B845" t="s">
        <v>5950</v>
      </c>
      <c r="G845" t="s">
        <v>5182</v>
      </c>
    </row>
    <row r="846" spans="1:7">
      <c r="A846" t="s">
        <v>7438</v>
      </c>
      <c r="B846" t="s">
        <v>7439</v>
      </c>
      <c r="G846" t="s">
        <v>1672</v>
      </c>
    </row>
    <row r="847" spans="1:7">
      <c r="A847" t="s">
        <v>1867</v>
      </c>
      <c r="B847" t="s">
        <v>1868</v>
      </c>
      <c r="G847" t="s">
        <v>6783</v>
      </c>
    </row>
    <row r="848" spans="1:7">
      <c r="A848" t="s">
        <v>1869</v>
      </c>
      <c r="B848" t="s">
        <v>1870</v>
      </c>
      <c r="G848" t="s">
        <v>5184</v>
      </c>
    </row>
    <row r="849" spans="1:7">
      <c r="A849" t="s">
        <v>6699</v>
      </c>
      <c r="B849" t="s">
        <v>6700</v>
      </c>
      <c r="G849" t="s">
        <v>5185</v>
      </c>
    </row>
    <row r="850" spans="1:7">
      <c r="A850" t="s">
        <v>3202</v>
      </c>
      <c r="B850" t="s">
        <v>3203</v>
      </c>
      <c r="G850" t="s">
        <v>5186</v>
      </c>
    </row>
    <row r="851" spans="1:7">
      <c r="A851" s="191" t="s">
        <v>7314</v>
      </c>
      <c r="B851" s="191" t="s">
        <v>7315</v>
      </c>
      <c r="G851" t="s">
        <v>5187</v>
      </c>
    </row>
    <row r="852" spans="1:7">
      <c r="A852" t="s">
        <v>7371</v>
      </c>
      <c r="B852" t="s">
        <v>7372</v>
      </c>
      <c r="G852" t="s">
        <v>4611</v>
      </c>
    </row>
    <row r="853" spans="1:7">
      <c r="A853" t="s">
        <v>425</v>
      </c>
      <c r="B853" t="s">
        <v>191</v>
      </c>
      <c r="G853" t="s">
        <v>3811</v>
      </c>
    </row>
    <row r="854" spans="1:7">
      <c r="A854" t="s">
        <v>5085</v>
      </c>
      <c r="B854" t="s">
        <v>5951</v>
      </c>
      <c r="G854" s="191" t="s">
        <v>7566</v>
      </c>
    </row>
    <row r="855" spans="1:7">
      <c r="A855" t="s">
        <v>7626</v>
      </c>
      <c r="B855" t="s">
        <v>7627</v>
      </c>
      <c r="G855" t="s">
        <v>5189</v>
      </c>
    </row>
    <row r="856" spans="1:7">
      <c r="A856" t="s">
        <v>3592</v>
      </c>
      <c r="B856" t="s">
        <v>2671</v>
      </c>
      <c r="G856" t="s">
        <v>2821</v>
      </c>
    </row>
    <row r="857" spans="1:7">
      <c r="A857" t="s">
        <v>7628</v>
      </c>
      <c r="B857" t="s">
        <v>7629</v>
      </c>
      <c r="G857" t="s">
        <v>85</v>
      </c>
    </row>
    <row r="858" spans="1:7">
      <c r="A858" t="s">
        <v>7630</v>
      </c>
      <c r="B858" t="s">
        <v>7631</v>
      </c>
      <c r="G858" t="s">
        <v>6943</v>
      </c>
    </row>
    <row r="859" spans="1:7">
      <c r="A859" t="s">
        <v>3204</v>
      </c>
      <c r="B859" t="s">
        <v>3205</v>
      </c>
      <c r="G859" t="s">
        <v>6839</v>
      </c>
    </row>
    <row r="860" spans="1:7">
      <c r="A860" t="s">
        <v>6983</v>
      </c>
      <c r="B860" t="s">
        <v>6984</v>
      </c>
      <c r="G860" t="s">
        <v>4309</v>
      </c>
    </row>
    <row r="861" spans="1:7">
      <c r="A861" t="s">
        <v>7057</v>
      </c>
      <c r="B861" t="s">
        <v>7058</v>
      </c>
      <c r="G861" t="s">
        <v>7211</v>
      </c>
    </row>
    <row r="862" spans="1:7">
      <c r="A862" t="s">
        <v>7069</v>
      </c>
      <c r="B862" t="s">
        <v>7070</v>
      </c>
      <c r="G862" s="303" t="s">
        <v>6886</v>
      </c>
    </row>
    <row r="863" spans="1:7">
      <c r="A863" t="s">
        <v>5087</v>
      </c>
      <c r="B863" t="s">
        <v>5952</v>
      </c>
      <c r="G863" t="s">
        <v>3259</v>
      </c>
    </row>
    <row r="864" spans="1:7">
      <c r="A864" t="s">
        <v>5089</v>
      </c>
      <c r="B864" t="s">
        <v>5953</v>
      </c>
      <c r="G864" t="s">
        <v>3261</v>
      </c>
    </row>
    <row r="865" spans="1:7">
      <c r="A865" t="s">
        <v>3206</v>
      </c>
      <c r="B865" t="s">
        <v>7764</v>
      </c>
      <c r="G865" t="s">
        <v>1692</v>
      </c>
    </row>
    <row r="866" spans="1:7">
      <c r="A866" t="s">
        <v>7760</v>
      </c>
      <c r="B866" t="s">
        <v>7761</v>
      </c>
      <c r="G866" t="s">
        <v>743</v>
      </c>
    </row>
    <row r="867" spans="1:7">
      <c r="A867" t="s">
        <v>1066</v>
      </c>
      <c r="B867" t="s">
        <v>2391</v>
      </c>
      <c r="G867" t="s">
        <v>3263</v>
      </c>
    </row>
    <row r="868" spans="1:7">
      <c r="A868" t="s">
        <v>1511</v>
      </c>
      <c r="B868" t="s">
        <v>1512</v>
      </c>
      <c r="G868" t="s">
        <v>4427</v>
      </c>
    </row>
    <row r="869" spans="1:7">
      <c r="A869" t="s">
        <v>3207</v>
      </c>
      <c r="B869" t="s">
        <v>3208</v>
      </c>
      <c r="G869" t="s">
        <v>4312</v>
      </c>
    </row>
    <row r="870" spans="1:7">
      <c r="A870" t="s">
        <v>5091</v>
      </c>
      <c r="B870" t="s">
        <v>5954</v>
      </c>
      <c r="G870" t="s">
        <v>5191</v>
      </c>
    </row>
    <row r="871" spans="1:7">
      <c r="A871" t="s">
        <v>3209</v>
      </c>
      <c r="B871" t="s">
        <v>3210</v>
      </c>
      <c r="G871" s="304" t="s">
        <v>7147</v>
      </c>
    </row>
    <row r="872" spans="1:7">
      <c r="A872" t="s">
        <v>3796</v>
      </c>
      <c r="B872" t="s">
        <v>3797</v>
      </c>
      <c r="G872" t="s">
        <v>86</v>
      </c>
    </row>
    <row r="873" spans="1:7">
      <c r="A873" t="s">
        <v>3707</v>
      </c>
      <c r="B873" t="s">
        <v>3708</v>
      </c>
      <c r="G873" t="s">
        <v>7263</v>
      </c>
    </row>
    <row r="874" spans="1:7">
      <c r="A874" t="s">
        <v>6947</v>
      </c>
      <c r="B874" t="s">
        <v>6948</v>
      </c>
      <c r="G874" s="304" t="s">
        <v>7145</v>
      </c>
    </row>
    <row r="875" spans="1:7">
      <c r="A875" t="s">
        <v>2422</v>
      </c>
      <c r="B875" t="s">
        <v>4143</v>
      </c>
      <c r="G875" t="s">
        <v>3265</v>
      </c>
    </row>
    <row r="876" spans="1:7">
      <c r="A876" t="s">
        <v>4144</v>
      </c>
      <c r="B876" t="s">
        <v>4145</v>
      </c>
      <c r="G876" t="s">
        <v>5193</v>
      </c>
    </row>
    <row r="877" spans="1:7">
      <c r="A877" t="s">
        <v>3211</v>
      </c>
      <c r="B877" t="s">
        <v>3212</v>
      </c>
      <c r="G877" t="s">
        <v>5195</v>
      </c>
    </row>
    <row r="878" spans="1:7">
      <c r="A878" t="s">
        <v>1807</v>
      </c>
      <c r="B878" t="s">
        <v>2772</v>
      </c>
      <c r="G878" t="s">
        <v>6704</v>
      </c>
    </row>
    <row r="879" spans="1:7">
      <c r="A879" s="191" t="s">
        <v>7506</v>
      </c>
      <c r="B879" s="191" t="s">
        <v>7507</v>
      </c>
      <c r="G879" t="s">
        <v>3615</v>
      </c>
    </row>
    <row r="880" spans="1:7">
      <c r="A880" s="303" t="s">
        <v>6890</v>
      </c>
      <c r="B880" t="s">
        <v>6891</v>
      </c>
      <c r="G880" t="s">
        <v>3267</v>
      </c>
    </row>
    <row r="881" spans="1:7">
      <c r="A881" t="s">
        <v>3642</v>
      </c>
      <c r="B881" t="s">
        <v>3643</v>
      </c>
      <c r="G881" t="s">
        <v>1109</v>
      </c>
    </row>
    <row r="882" spans="1:7">
      <c r="A882" t="s">
        <v>4294</v>
      </c>
      <c r="B882" t="s">
        <v>4295</v>
      </c>
      <c r="G882" t="s">
        <v>5197</v>
      </c>
    </row>
    <row r="883" spans="1:7">
      <c r="A883" t="s">
        <v>5092</v>
      </c>
      <c r="B883" t="s">
        <v>5955</v>
      </c>
      <c r="G883" t="s">
        <v>5199</v>
      </c>
    </row>
    <row r="884" spans="1:7">
      <c r="A884" t="s">
        <v>3213</v>
      </c>
      <c r="B884" t="s">
        <v>3214</v>
      </c>
      <c r="G884" t="s">
        <v>6953</v>
      </c>
    </row>
    <row r="885" spans="1:7">
      <c r="A885" t="s">
        <v>6638</v>
      </c>
      <c r="B885" t="s">
        <v>6639</v>
      </c>
      <c r="G885" t="s">
        <v>2777</v>
      </c>
    </row>
    <row r="886" spans="1:7">
      <c r="A886" t="s">
        <v>7071</v>
      </c>
      <c r="B886" t="s">
        <v>7072</v>
      </c>
      <c r="G886" t="s">
        <v>3813</v>
      </c>
    </row>
    <row r="887" spans="1:7">
      <c r="A887" t="s">
        <v>5094</v>
      </c>
      <c r="B887" t="s">
        <v>5956</v>
      </c>
      <c r="G887" t="s">
        <v>4726</v>
      </c>
    </row>
    <row r="888" spans="1:7">
      <c r="A888" t="s">
        <v>2403</v>
      </c>
      <c r="B888" t="s">
        <v>6693</v>
      </c>
      <c r="G888" s="304" t="s">
        <v>7149</v>
      </c>
    </row>
    <row r="889" spans="1:7">
      <c r="A889" t="s">
        <v>1138</v>
      </c>
      <c r="B889" t="s">
        <v>4575</v>
      </c>
      <c r="G889" s="304" t="s">
        <v>7444</v>
      </c>
    </row>
    <row r="890" spans="1:7">
      <c r="A890" t="s">
        <v>5096</v>
      </c>
      <c r="B890" t="s">
        <v>5957</v>
      </c>
      <c r="G890" t="s">
        <v>3269</v>
      </c>
    </row>
    <row r="891" spans="1:7">
      <c r="A891" t="s">
        <v>5098</v>
      </c>
      <c r="B891" t="s">
        <v>5958</v>
      </c>
      <c r="G891" t="s">
        <v>4322</v>
      </c>
    </row>
    <row r="892" spans="1:7">
      <c r="A892" t="s">
        <v>6989</v>
      </c>
      <c r="B892" t="s">
        <v>6990</v>
      </c>
      <c r="G892" t="s">
        <v>1810</v>
      </c>
    </row>
    <row r="893" spans="1:7">
      <c r="A893" s="304" t="s">
        <v>7139</v>
      </c>
      <c r="B893" s="304" t="s">
        <v>7140</v>
      </c>
      <c r="G893" t="s">
        <v>5201</v>
      </c>
    </row>
    <row r="894" spans="1:7">
      <c r="A894" t="s">
        <v>5100</v>
      </c>
      <c r="B894" t="s">
        <v>5959</v>
      </c>
      <c r="G894" t="s">
        <v>5203</v>
      </c>
    </row>
    <row r="895" spans="1:7">
      <c r="A895" t="s">
        <v>7073</v>
      </c>
      <c r="B895" t="s">
        <v>7074</v>
      </c>
      <c r="G895" t="s">
        <v>3271</v>
      </c>
    </row>
    <row r="896" spans="1:7">
      <c r="A896" t="s">
        <v>3215</v>
      </c>
      <c r="B896" t="s">
        <v>3216</v>
      </c>
      <c r="G896" t="s">
        <v>4340</v>
      </c>
    </row>
    <row r="897" spans="1:7">
      <c r="A897" t="s">
        <v>7203</v>
      </c>
      <c r="B897" t="s">
        <v>7204</v>
      </c>
      <c r="G897" t="s">
        <v>5204</v>
      </c>
    </row>
    <row r="898" spans="1:7">
      <c r="A898" t="s">
        <v>3217</v>
      </c>
      <c r="B898" t="s">
        <v>3218</v>
      </c>
      <c r="G898" s="304" t="s">
        <v>7151</v>
      </c>
    </row>
    <row r="899" spans="1:7">
      <c r="A899" t="s">
        <v>7373</v>
      </c>
      <c r="B899" t="s">
        <v>7374</v>
      </c>
      <c r="G899" t="s">
        <v>3617</v>
      </c>
    </row>
    <row r="900" spans="1:7">
      <c r="A900" t="s">
        <v>232</v>
      </c>
      <c r="B900" t="s">
        <v>233</v>
      </c>
      <c r="G900" t="s">
        <v>1320</v>
      </c>
    </row>
    <row r="901" spans="1:7">
      <c r="A901" t="s">
        <v>5101</v>
      </c>
      <c r="B901" t="s">
        <v>5960</v>
      </c>
      <c r="G901" t="s">
        <v>3273</v>
      </c>
    </row>
    <row r="902" spans="1:7">
      <c r="A902" t="s">
        <v>4111</v>
      </c>
      <c r="B902" t="s">
        <v>4112</v>
      </c>
      <c r="G902" s="191" t="s">
        <v>7568</v>
      </c>
    </row>
    <row r="903" spans="1:7">
      <c r="A903" t="s">
        <v>4111</v>
      </c>
      <c r="B903" t="s">
        <v>4112</v>
      </c>
      <c r="G903" t="s">
        <v>7379</v>
      </c>
    </row>
    <row r="904" spans="1:7">
      <c r="A904" t="s">
        <v>5103</v>
      </c>
      <c r="B904" t="s">
        <v>5961</v>
      </c>
      <c r="G904" t="s">
        <v>5206</v>
      </c>
    </row>
    <row r="905" spans="1:7">
      <c r="A905" t="s">
        <v>5105</v>
      </c>
      <c r="B905" t="s">
        <v>5962</v>
      </c>
      <c r="G905" t="s">
        <v>5207</v>
      </c>
    </row>
    <row r="906" spans="1:7">
      <c r="A906" t="s">
        <v>3219</v>
      </c>
      <c r="B906" t="s">
        <v>3220</v>
      </c>
      <c r="G906" t="s">
        <v>4475</v>
      </c>
    </row>
    <row r="907" spans="1:7">
      <c r="A907" t="s">
        <v>5107</v>
      </c>
      <c r="B907" t="s">
        <v>5963</v>
      </c>
      <c r="G907" t="s">
        <v>4625</v>
      </c>
    </row>
    <row r="908" spans="1:7">
      <c r="A908" t="s">
        <v>7632</v>
      </c>
      <c r="B908" t="s">
        <v>7633</v>
      </c>
      <c r="G908" t="s">
        <v>5209</v>
      </c>
    </row>
    <row r="909" spans="1:7">
      <c r="A909" t="s">
        <v>5109</v>
      </c>
      <c r="B909" t="s">
        <v>5964</v>
      </c>
      <c r="G909" t="s">
        <v>3275</v>
      </c>
    </row>
    <row r="910" spans="1:7">
      <c r="A910" t="s">
        <v>5111</v>
      </c>
      <c r="B910" t="s">
        <v>5965</v>
      </c>
      <c r="G910" t="s">
        <v>5211</v>
      </c>
    </row>
    <row r="911" spans="1:7">
      <c r="A911" t="s">
        <v>7375</v>
      </c>
      <c r="B911" t="s">
        <v>7376</v>
      </c>
      <c r="G911" t="s">
        <v>527</v>
      </c>
    </row>
    <row r="912" spans="1:7">
      <c r="A912" t="s">
        <v>3798</v>
      </c>
      <c r="B912" t="s">
        <v>4157</v>
      </c>
      <c r="G912" t="s">
        <v>5212</v>
      </c>
    </row>
    <row r="913" spans="1:7">
      <c r="A913" t="s">
        <v>5113</v>
      </c>
      <c r="B913" t="s">
        <v>3222</v>
      </c>
      <c r="G913" s="303" t="s">
        <v>6876</v>
      </c>
    </row>
    <row r="914" spans="1:7">
      <c r="A914" t="s">
        <v>5113</v>
      </c>
      <c r="B914" t="s">
        <v>5966</v>
      </c>
      <c r="G914" s="303" t="s">
        <v>7084</v>
      </c>
    </row>
    <row r="915" spans="1:7">
      <c r="A915" t="s">
        <v>6490</v>
      </c>
      <c r="B915" t="s">
        <v>6491</v>
      </c>
      <c r="G915" t="s">
        <v>3277</v>
      </c>
    </row>
    <row r="916" spans="1:7">
      <c r="A916" t="s">
        <v>3223</v>
      </c>
      <c r="B916" t="s">
        <v>3224</v>
      </c>
      <c r="G916" t="s">
        <v>5214</v>
      </c>
    </row>
    <row r="917" spans="1:7">
      <c r="A917" t="s">
        <v>4247</v>
      </c>
      <c r="B917" t="s">
        <v>4248</v>
      </c>
      <c r="G917" t="s">
        <v>3279</v>
      </c>
    </row>
    <row r="918" spans="1:7">
      <c r="A918" t="s">
        <v>5114</v>
      </c>
      <c r="B918" t="s">
        <v>3800</v>
      </c>
      <c r="G918" t="s">
        <v>3279</v>
      </c>
    </row>
    <row r="919" spans="1:7">
      <c r="A919" t="s">
        <v>3799</v>
      </c>
      <c r="B919" t="s">
        <v>3800</v>
      </c>
      <c r="G919" t="s">
        <v>88</v>
      </c>
    </row>
    <row r="920" spans="1:7">
      <c r="A920" t="s">
        <v>4542</v>
      </c>
      <c r="B920" t="s">
        <v>4543</v>
      </c>
      <c r="G920" t="s">
        <v>3679</v>
      </c>
    </row>
    <row r="921" spans="1:7">
      <c r="A921" t="s">
        <v>3225</v>
      </c>
      <c r="B921" t="s">
        <v>3226</v>
      </c>
      <c r="G921" t="s">
        <v>3281</v>
      </c>
    </row>
    <row r="922" spans="1:7">
      <c r="A922" t="s">
        <v>75</v>
      </c>
      <c r="B922" t="s">
        <v>76</v>
      </c>
      <c r="G922" s="303" t="s">
        <v>6870</v>
      </c>
    </row>
    <row r="923" spans="1:7">
      <c r="A923" t="s">
        <v>5115</v>
      </c>
      <c r="B923" t="s">
        <v>5967</v>
      </c>
      <c r="G923" t="s">
        <v>4402</v>
      </c>
    </row>
    <row r="924" spans="1:7">
      <c r="A924" t="s">
        <v>5117</v>
      </c>
      <c r="B924" t="s">
        <v>5968</v>
      </c>
      <c r="G924" t="s">
        <v>3283</v>
      </c>
    </row>
    <row r="925" spans="1:7">
      <c r="A925" t="s">
        <v>5119</v>
      </c>
      <c r="B925" t="s">
        <v>5969</v>
      </c>
      <c r="G925" t="s">
        <v>3285</v>
      </c>
    </row>
    <row r="926" spans="1:7">
      <c r="A926" t="s">
        <v>4471</v>
      </c>
      <c r="B926" t="s">
        <v>4472</v>
      </c>
      <c r="G926" t="s">
        <v>4504</v>
      </c>
    </row>
    <row r="927" spans="1:7">
      <c r="A927" t="s">
        <v>4357</v>
      </c>
      <c r="B927" t="s">
        <v>4358</v>
      </c>
      <c r="G927" t="s">
        <v>90</v>
      </c>
    </row>
    <row r="928" spans="1:7">
      <c r="A928" t="s">
        <v>7634</v>
      </c>
      <c r="B928" t="s">
        <v>7635</v>
      </c>
      <c r="G928" t="s">
        <v>2820</v>
      </c>
    </row>
    <row r="929" spans="1:7">
      <c r="A929" t="s">
        <v>77</v>
      </c>
      <c r="B929" t="s">
        <v>78</v>
      </c>
      <c r="G929" t="s">
        <v>3286</v>
      </c>
    </row>
    <row r="930" spans="1:7">
      <c r="A930" t="s">
        <v>5120</v>
      </c>
      <c r="B930" t="s">
        <v>5970</v>
      </c>
      <c r="G930" t="s">
        <v>4738</v>
      </c>
    </row>
    <row r="931" spans="1:7">
      <c r="A931" t="s">
        <v>7636</v>
      </c>
      <c r="B931" t="s">
        <v>7637</v>
      </c>
      <c r="G931" t="s">
        <v>3288</v>
      </c>
    </row>
    <row r="932" spans="1:7">
      <c r="A932" t="s">
        <v>3801</v>
      </c>
      <c r="B932" t="s">
        <v>3802</v>
      </c>
      <c r="G932" t="s">
        <v>7642</v>
      </c>
    </row>
    <row r="933" spans="1:7">
      <c r="A933" t="s">
        <v>5122</v>
      </c>
      <c r="B933" t="s">
        <v>5971</v>
      </c>
      <c r="G933" t="s">
        <v>3290</v>
      </c>
    </row>
    <row r="934" spans="1:7">
      <c r="A934" s="191" t="s">
        <v>7550</v>
      </c>
      <c r="B934" s="191" t="s">
        <v>7551</v>
      </c>
      <c r="G934" t="s">
        <v>5217</v>
      </c>
    </row>
    <row r="935" spans="1:7">
      <c r="A935" s="191" t="s">
        <v>7552</v>
      </c>
      <c r="B935" s="191" t="s">
        <v>7553</v>
      </c>
      <c r="G935" t="s">
        <v>2656</v>
      </c>
    </row>
    <row r="936" spans="1:7">
      <c r="A936" t="s">
        <v>3227</v>
      </c>
      <c r="B936" t="s">
        <v>3228</v>
      </c>
      <c r="G936" t="s">
        <v>3292</v>
      </c>
    </row>
    <row r="937" spans="1:7">
      <c r="A937" t="s">
        <v>4536</v>
      </c>
      <c r="B937" t="s">
        <v>4535</v>
      </c>
      <c r="G937" t="s">
        <v>7265</v>
      </c>
    </row>
    <row r="938" spans="1:7">
      <c r="A938" t="s">
        <v>1393</v>
      </c>
      <c r="B938" t="s">
        <v>4311</v>
      </c>
      <c r="G938" t="s">
        <v>7267</v>
      </c>
    </row>
    <row r="939" spans="1:7">
      <c r="A939" t="s">
        <v>1393</v>
      </c>
      <c r="B939" t="s">
        <v>2461</v>
      </c>
      <c r="G939" t="s">
        <v>4490</v>
      </c>
    </row>
    <row r="940" spans="1:7">
      <c r="A940" t="s">
        <v>5124</v>
      </c>
      <c r="B940" t="s">
        <v>5972</v>
      </c>
      <c r="G940" s="304" t="s">
        <v>7153</v>
      </c>
    </row>
    <row r="941" spans="1:7">
      <c r="A941" t="s">
        <v>5126</v>
      </c>
      <c r="B941" t="s">
        <v>5973</v>
      </c>
      <c r="G941" s="303" t="s">
        <v>6997</v>
      </c>
    </row>
    <row r="942" spans="1:7">
      <c r="A942" t="s">
        <v>3803</v>
      </c>
      <c r="B942" t="s">
        <v>3804</v>
      </c>
      <c r="G942" t="s">
        <v>6671</v>
      </c>
    </row>
    <row r="943" spans="1:7">
      <c r="A943" t="s">
        <v>7638</v>
      </c>
      <c r="B943" t="s">
        <v>7639</v>
      </c>
      <c r="G943" t="s">
        <v>1425</v>
      </c>
    </row>
    <row r="944" spans="1:7">
      <c r="A944" t="s">
        <v>6592</v>
      </c>
      <c r="B944" t="s">
        <v>6595</v>
      </c>
      <c r="G944" t="s">
        <v>3294</v>
      </c>
    </row>
    <row r="945" spans="1:7">
      <c r="A945" t="s">
        <v>3229</v>
      </c>
      <c r="B945" t="s">
        <v>3230</v>
      </c>
      <c r="G945" t="s">
        <v>5219</v>
      </c>
    </row>
    <row r="946" spans="1:7">
      <c r="A946" t="s">
        <v>4537</v>
      </c>
      <c r="B946" t="s">
        <v>4538</v>
      </c>
      <c r="G946" t="s">
        <v>5221</v>
      </c>
    </row>
    <row r="947" spans="1:7">
      <c r="A947" t="s">
        <v>3724</v>
      </c>
      <c r="B947" t="s">
        <v>3725</v>
      </c>
      <c r="G947" t="s">
        <v>5223</v>
      </c>
    </row>
    <row r="948" spans="1:7">
      <c r="A948" t="s">
        <v>1661</v>
      </c>
      <c r="B948" t="s">
        <v>1660</v>
      </c>
      <c r="G948" t="s">
        <v>7446</v>
      </c>
    </row>
    <row r="949" spans="1:7">
      <c r="A949" t="s">
        <v>2401</v>
      </c>
      <c r="B949" t="s">
        <v>2402</v>
      </c>
      <c r="G949" s="304" t="s">
        <v>7157</v>
      </c>
    </row>
    <row r="950" spans="1:7">
      <c r="A950" t="s">
        <v>5128</v>
      </c>
      <c r="B950" t="s">
        <v>5974</v>
      </c>
      <c r="G950" t="s">
        <v>7381</v>
      </c>
    </row>
    <row r="951" spans="1:7">
      <c r="A951" t="s">
        <v>7640</v>
      </c>
      <c r="B951" t="s">
        <v>7641</v>
      </c>
      <c r="G951" t="s">
        <v>3295</v>
      </c>
    </row>
    <row r="952" spans="1:7">
      <c r="A952" s="303" t="s">
        <v>7253</v>
      </c>
      <c r="B952" s="303" t="s">
        <v>7254</v>
      </c>
      <c r="G952" t="s">
        <v>7643</v>
      </c>
    </row>
    <row r="953" spans="1:7">
      <c r="A953" t="s">
        <v>3231</v>
      </c>
      <c r="B953" t="s">
        <v>3232</v>
      </c>
      <c r="G953" t="s">
        <v>1819</v>
      </c>
    </row>
    <row r="954" spans="1:7">
      <c r="A954" t="s">
        <v>5130</v>
      </c>
      <c r="B954" t="s">
        <v>5975</v>
      </c>
      <c r="G954" t="s">
        <v>5225</v>
      </c>
    </row>
    <row r="955" spans="1:7">
      <c r="A955" t="s">
        <v>3233</v>
      </c>
      <c r="B955" t="s">
        <v>3234</v>
      </c>
      <c r="G955" t="s">
        <v>3297</v>
      </c>
    </row>
    <row r="956" spans="1:7">
      <c r="A956" t="s">
        <v>5132</v>
      </c>
      <c r="B956" t="s">
        <v>5976</v>
      </c>
      <c r="G956" t="s">
        <v>5227</v>
      </c>
    </row>
    <row r="957" spans="1:7">
      <c r="A957" t="s">
        <v>3235</v>
      </c>
      <c r="B957" t="s">
        <v>3599</v>
      </c>
      <c r="G957" t="s">
        <v>91</v>
      </c>
    </row>
    <row r="958" spans="1:7">
      <c r="A958" t="s">
        <v>5133</v>
      </c>
      <c r="B958" t="s">
        <v>5977</v>
      </c>
      <c r="G958" t="s">
        <v>5229</v>
      </c>
    </row>
    <row r="959" spans="1:7">
      <c r="A959" s="303" t="s">
        <v>7255</v>
      </c>
      <c r="B959" s="303" t="s">
        <v>7256</v>
      </c>
      <c r="G959" t="s">
        <v>6788</v>
      </c>
    </row>
    <row r="960" spans="1:7">
      <c r="A960" s="191" t="s">
        <v>7554</v>
      </c>
      <c r="B960" s="191" t="s">
        <v>7555</v>
      </c>
      <c r="G960" t="s">
        <v>4592</v>
      </c>
    </row>
    <row r="961" spans="1:7">
      <c r="A961" t="s">
        <v>3236</v>
      </c>
      <c r="B961" t="s">
        <v>3237</v>
      </c>
      <c r="G961" t="s">
        <v>7448</v>
      </c>
    </row>
    <row r="962" spans="1:7">
      <c r="A962" t="s">
        <v>7205</v>
      </c>
      <c r="B962" t="s">
        <v>7206</v>
      </c>
      <c r="G962" t="s">
        <v>1848</v>
      </c>
    </row>
    <row r="963" spans="1:7">
      <c r="A963" t="s">
        <v>4099</v>
      </c>
      <c r="B963" t="s">
        <v>4100</v>
      </c>
      <c r="G963" t="s">
        <v>5231</v>
      </c>
    </row>
    <row r="964" spans="1:7">
      <c r="A964" t="s">
        <v>1532</v>
      </c>
      <c r="B964" t="s">
        <v>4308</v>
      </c>
      <c r="G964" t="s">
        <v>3299</v>
      </c>
    </row>
    <row r="965" spans="1:7">
      <c r="A965" t="s">
        <v>7075</v>
      </c>
      <c r="B965" t="s">
        <v>7076</v>
      </c>
      <c r="G965" t="s">
        <v>7645</v>
      </c>
    </row>
    <row r="966" spans="1:7">
      <c r="A966" t="s">
        <v>3238</v>
      </c>
      <c r="B966" t="s">
        <v>3239</v>
      </c>
      <c r="G966" t="s">
        <v>2948</v>
      </c>
    </row>
    <row r="967" spans="1:7">
      <c r="A967" t="s">
        <v>7704</v>
      </c>
      <c r="B967" t="s">
        <v>7705</v>
      </c>
      <c r="G967" t="s">
        <v>2978</v>
      </c>
    </row>
    <row r="968" spans="1:7">
      <c r="A968" t="s">
        <v>5135</v>
      </c>
      <c r="B968" t="s">
        <v>5978</v>
      </c>
      <c r="G968" t="s">
        <v>5233</v>
      </c>
    </row>
    <row r="969" spans="1:7">
      <c r="A969" t="s">
        <v>1476</v>
      </c>
      <c r="B969" t="s">
        <v>1477</v>
      </c>
      <c r="G969" t="s">
        <v>5235</v>
      </c>
    </row>
    <row r="970" spans="1:7">
      <c r="A970" t="s">
        <v>3240</v>
      </c>
      <c r="B970" t="s">
        <v>3241</v>
      </c>
      <c r="G970" t="s">
        <v>2931</v>
      </c>
    </row>
    <row r="971" spans="1:7">
      <c r="A971" t="s">
        <v>3240</v>
      </c>
      <c r="B971" t="s">
        <v>3241</v>
      </c>
      <c r="G971" t="s">
        <v>2931</v>
      </c>
    </row>
    <row r="972" spans="1:7">
      <c r="A972" t="s">
        <v>5138</v>
      </c>
      <c r="B972" t="s">
        <v>5979</v>
      </c>
      <c r="G972" t="s">
        <v>5238</v>
      </c>
    </row>
    <row r="973" spans="1:7">
      <c r="A973" s="304" t="s">
        <v>7141</v>
      </c>
      <c r="B973" s="304" t="s">
        <v>7142</v>
      </c>
      <c r="G973" t="s">
        <v>4414</v>
      </c>
    </row>
    <row r="974" spans="1:7">
      <c r="A974" t="s">
        <v>79</v>
      </c>
      <c r="B974" t="s">
        <v>80</v>
      </c>
      <c r="G974" t="s">
        <v>1669</v>
      </c>
    </row>
    <row r="975" spans="1:7">
      <c r="A975" s="303" t="s">
        <v>6827</v>
      </c>
      <c r="B975" s="303" t="s">
        <v>6828</v>
      </c>
      <c r="G975" s="191" t="s">
        <v>7320</v>
      </c>
    </row>
    <row r="976" spans="1:7">
      <c r="A976" t="s">
        <v>3658</v>
      </c>
      <c r="B976" t="s">
        <v>3659</v>
      </c>
      <c r="G976" t="s">
        <v>5240</v>
      </c>
    </row>
    <row r="977" spans="1:7">
      <c r="A977" t="s">
        <v>5140</v>
      </c>
      <c r="B977" t="s">
        <v>5980</v>
      </c>
      <c r="G977" t="s">
        <v>1237</v>
      </c>
    </row>
    <row r="978" spans="1:7">
      <c r="A978" t="s">
        <v>5141</v>
      </c>
      <c r="B978" t="s">
        <v>5981</v>
      </c>
      <c r="G978" t="s">
        <v>5241</v>
      </c>
    </row>
    <row r="979" spans="1:7">
      <c r="A979" t="s">
        <v>1544</v>
      </c>
      <c r="B979" t="s">
        <v>1545</v>
      </c>
      <c r="G979" s="277" t="s">
        <v>6594</v>
      </c>
    </row>
    <row r="980" spans="1:7">
      <c r="A980" s="191" t="s">
        <v>7316</v>
      </c>
      <c r="B980" s="191" t="s">
        <v>7317</v>
      </c>
      <c r="G980" t="s">
        <v>1196</v>
      </c>
    </row>
    <row r="981" spans="1:7">
      <c r="A981" t="s">
        <v>2451</v>
      </c>
      <c r="B981" t="s">
        <v>2452</v>
      </c>
      <c r="G981" t="s">
        <v>7023</v>
      </c>
    </row>
    <row r="982" spans="1:7">
      <c r="A982" t="s">
        <v>2451</v>
      </c>
      <c r="B982" t="s">
        <v>2452</v>
      </c>
      <c r="G982" t="s">
        <v>4249</v>
      </c>
    </row>
    <row r="983" spans="1:7">
      <c r="A983" t="s">
        <v>1513</v>
      </c>
      <c r="B983" t="s">
        <v>1514</v>
      </c>
      <c r="G983" t="s">
        <v>5243</v>
      </c>
    </row>
    <row r="984" spans="1:7">
      <c r="A984" t="s">
        <v>7440</v>
      </c>
      <c r="B984" t="s">
        <v>7441</v>
      </c>
      <c r="G984" t="s">
        <v>4547</v>
      </c>
    </row>
    <row r="985" spans="1:7">
      <c r="A985" s="304" t="s">
        <v>7143</v>
      </c>
      <c r="B985" s="304" t="s">
        <v>7144</v>
      </c>
      <c r="G985" t="s">
        <v>5245</v>
      </c>
    </row>
    <row r="986" spans="1:7">
      <c r="A986" t="s">
        <v>4398</v>
      </c>
      <c r="B986" t="s">
        <v>4399</v>
      </c>
      <c r="G986" t="s">
        <v>6786</v>
      </c>
    </row>
    <row r="987" spans="1:7">
      <c r="A987" t="s">
        <v>4400</v>
      </c>
      <c r="B987" t="s">
        <v>4401</v>
      </c>
      <c r="G987" t="s">
        <v>1825</v>
      </c>
    </row>
    <row r="988" spans="1:7">
      <c r="A988" t="s">
        <v>3242</v>
      </c>
      <c r="B988" t="s">
        <v>3243</v>
      </c>
      <c r="G988" s="191" t="s">
        <v>7324</v>
      </c>
    </row>
    <row r="989" spans="1:7">
      <c r="A989" t="s">
        <v>1478</v>
      </c>
      <c r="B989" t="s">
        <v>1479</v>
      </c>
      <c r="G989" t="s">
        <v>1842</v>
      </c>
    </row>
    <row r="990" spans="1:7">
      <c r="A990" t="s">
        <v>7207</v>
      </c>
      <c r="B990" t="s">
        <v>7208</v>
      </c>
      <c r="G990" s="191" t="s">
        <v>7570</v>
      </c>
    </row>
    <row r="991" spans="1:7">
      <c r="A991" t="s">
        <v>5144</v>
      </c>
      <c r="B991" t="s">
        <v>5982</v>
      </c>
      <c r="G991" t="s">
        <v>5247</v>
      </c>
    </row>
    <row r="992" spans="1:7">
      <c r="A992" t="s">
        <v>4473</v>
      </c>
      <c r="B992" t="s">
        <v>4474</v>
      </c>
      <c r="G992" t="s">
        <v>5249</v>
      </c>
    </row>
    <row r="993" spans="1:7">
      <c r="A993" t="s">
        <v>3805</v>
      </c>
      <c r="B993" t="s">
        <v>3806</v>
      </c>
      <c r="G993" t="s">
        <v>3301</v>
      </c>
    </row>
    <row r="994" spans="1:7">
      <c r="A994" t="s">
        <v>3805</v>
      </c>
      <c r="B994" t="s">
        <v>3806</v>
      </c>
      <c r="G994" s="302" t="s">
        <v>6818</v>
      </c>
    </row>
    <row r="995" spans="1:7">
      <c r="A995" t="s">
        <v>3244</v>
      </c>
      <c r="B995" t="s">
        <v>3245</v>
      </c>
      <c r="G995" t="s">
        <v>4594</v>
      </c>
    </row>
    <row r="996" spans="1:7">
      <c r="A996" t="s">
        <v>5147</v>
      </c>
      <c r="B996" t="s">
        <v>1665</v>
      </c>
      <c r="G996" t="s">
        <v>6701</v>
      </c>
    </row>
    <row r="997" spans="1:7">
      <c r="A997" t="s">
        <v>5149</v>
      </c>
      <c r="B997" t="s">
        <v>5983</v>
      </c>
      <c r="G997" t="s">
        <v>5251</v>
      </c>
    </row>
    <row r="998" spans="1:7">
      <c r="A998" t="s">
        <v>5151</v>
      </c>
      <c r="B998" t="s">
        <v>5984</v>
      </c>
      <c r="G998" t="s">
        <v>5253</v>
      </c>
    </row>
    <row r="999" spans="1:7">
      <c r="A999" t="s">
        <v>4296</v>
      </c>
      <c r="B999" t="s">
        <v>4297</v>
      </c>
      <c r="G999" t="s">
        <v>5255</v>
      </c>
    </row>
    <row r="1000" spans="1:7">
      <c r="A1000" t="s">
        <v>7442</v>
      </c>
      <c r="B1000" t="s">
        <v>7443</v>
      </c>
      <c r="G1000" t="s">
        <v>1690</v>
      </c>
    </row>
    <row r="1001" spans="1:7">
      <c r="A1001" t="s">
        <v>3246</v>
      </c>
      <c r="B1001" t="s">
        <v>3247</v>
      </c>
      <c r="G1001" t="s">
        <v>5257</v>
      </c>
    </row>
    <row r="1002" spans="1:7">
      <c r="A1002" t="s">
        <v>5153</v>
      </c>
      <c r="B1002" t="s">
        <v>5985</v>
      </c>
      <c r="G1002" s="191" t="s">
        <v>7572</v>
      </c>
    </row>
    <row r="1003" spans="1:7">
      <c r="A1003" t="s">
        <v>3807</v>
      </c>
      <c r="B1003" t="s">
        <v>3808</v>
      </c>
      <c r="G1003" t="s">
        <v>3815</v>
      </c>
    </row>
    <row r="1004" spans="1:7">
      <c r="A1004" s="191" t="s">
        <v>7556</v>
      </c>
      <c r="B1004" s="191" t="s">
        <v>7557</v>
      </c>
      <c r="G1004" t="s">
        <v>7383</v>
      </c>
    </row>
    <row r="1005" spans="1:7">
      <c r="A1005" t="s">
        <v>5155</v>
      </c>
      <c r="B1005" t="s">
        <v>5986</v>
      </c>
      <c r="G1005" t="s">
        <v>5259</v>
      </c>
    </row>
    <row r="1006" spans="1:7">
      <c r="A1006" t="s">
        <v>3248</v>
      </c>
      <c r="B1006" t="s">
        <v>3249</v>
      </c>
      <c r="G1006" t="s">
        <v>93</v>
      </c>
    </row>
    <row r="1007" spans="1:7">
      <c r="A1007" t="s">
        <v>1664</v>
      </c>
      <c r="B1007" t="s">
        <v>1665</v>
      </c>
      <c r="G1007" t="s">
        <v>95</v>
      </c>
    </row>
    <row r="1008" spans="1:7">
      <c r="A1008" t="s">
        <v>3250</v>
      </c>
      <c r="B1008" t="s">
        <v>3251</v>
      </c>
      <c r="G1008" t="s">
        <v>5261</v>
      </c>
    </row>
    <row r="1009" spans="1:7">
      <c r="A1009" t="s">
        <v>7209</v>
      </c>
      <c r="B1009" t="s">
        <v>7210</v>
      </c>
      <c r="G1009" t="s">
        <v>4223</v>
      </c>
    </row>
    <row r="1010" spans="1:7">
      <c r="A1010" t="s">
        <v>5157</v>
      </c>
      <c r="B1010" t="s">
        <v>5987</v>
      </c>
      <c r="G1010" t="s">
        <v>4223</v>
      </c>
    </row>
    <row r="1011" spans="1:7">
      <c r="A1011" t="s">
        <v>5159</v>
      </c>
      <c r="B1011" t="s">
        <v>5988</v>
      </c>
      <c r="G1011" t="s">
        <v>7385</v>
      </c>
    </row>
    <row r="1012" spans="1:7">
      <c r="A1012" t="s">
        <v>3252</v>
      </c>
      <c r="B1012" t="s">
        <v>3253</v>
      </c>
      <c r="G1012" t="s">
        <v>7387</v>
      </c>
    </row>
    <row r="1013" spans="1:7">
      <c r="A1013" s="303" t="s">
        <v>7257</v>
      </c>
      <c r="B1013" s="303" t="s">
        <v>7258</v>
      </c>
      <c r="G1013" t="s">
        <v>7450</v>
      </c>
    </row>
    <row r="1014" spans="1:7">
      <c r="A1014" t="s">
        <v>5161</v>
      </c>
      <c r="B1014" t="s">
        <v>5989</v>
      </c>
      <c r="G1014" t="s">
        <v>5264</v>
      </c>
    </row>
    <row r="1015" spans="1:7">
      <c r="A1015" t="s">
        <v>5163</v>
      </c>
      <c r="B1015" t="s">
        <v>5990</v>
      </c>
      <c r="G1015" t="s">
        <v>7269</v>
      </c>
    </row>
    <row r="1016" spans="1:7">
      <c r="A1016" t="s">
        <v>4623</v>
      </c>
      <c r="B1016" t="s">
        <v>4624</v>
      </c>
      <c r="G1016" t="s">
        <v>4477</v>
      </c>
    </row>
    <row r="1017" spans="1:7">
      <c r="A1017" t="s">
        <v>6805</v>
      </c>
      <c r="B1017" t="s">
        <v>6806</v>
      </c>
      <c r="G1017" s="191" t="s">
        <v>7574</v>
      </c>
    </row>
    <row r="1018" spans="1:7">
      <c r="A1018" t="s">
        <v>5164</v>
      </c>
      <c r="B1018" t="s">
        <v>4725</v>
      </c>
      <c r="G1018" t="s">
        <v>447</v>
      </c>
    </row>
    <row r="1019" spans="1:7">
      <c r="A1019" t="s">
        <v>4458</v>
      </c>
      <c r="B1019" t="s">
        <v>4725</v>
      </c>
      <c r="G1019" s="191" t="s">
        <v>7322</v>
      </c>
    </row>
    <row r="1020" spans="1:7">
      <c r="A1020" t="s">
        <v>3809</v>
      </c>
      <c r="B1020" t="s">
        <v>3810</v>
      </c>
      <c r="G1020" t="s">
        <v>7647</v>
      </c>
    </row>
    <row r="1021" spans="1:7">
      <c r="A1021" t="s">
        <v>7078</v>
      </c>
      <c r="B1021" t="s">
        <v>7079</v>
      </c>
      <c r="G1021" t="s">
        <v>4554</v>
      </c>
    </row>
    <row r="1022" spans="1:7">
      <c r="A1022" s="303" t="s">
        <v>7259</v>
      </c>
      <c r="B1022" s="303" t="s">
        <v>7260</v>
      </c>
      <c r="G1022" t="s">
        <v>4361</v>
      </c>
    </row>
    <row r="1023" spans="1:7">
      <c r="A1023" t="s">
        <v>4359</v>
      </c>
      <c r="B1023" t="s">
        <v>4360</v>
      </c>
      <c r="G1023" t="s">
        <v>4363</v>
      </c>
    </row>
    <row r="1024" spans="1:7">
      <c r="A1024" t="s">
        <v>3254</v>
      </c>
      <c r="B1024" t="s">
        <v>3255</v>
      </c>
      <c r="G1024" t="s">
        <v>4556</v>
      </c>
    </row>
    <row r="1025" spans="1:7">
      <c r="A1025" s="191" t="s">
        <v>7558</v>
      </c>
      <c r="B1025" s="191" t="s">
        <v>7559</v>
      </c>
      <c r="G1025" t="s">
        <v>4392</v>
      </c>
    </row>
    <row r="1026" spans="1:7">
      <c r="A1026" t="s">
        <v>1808</v>
      </c>
      <c r="B1026" t="s">
        <v>1809</v>
      </c>
      <c r="G1026" t="s">
        <v>3304</v>
      </c>
    </row>
    <row r="1027" spans="1:7">
      <c r="A1027" t="s">
        <v>3715</v>
      </c>
      <c r="B1027" t="s">
        <v>3716</v>
      </c>
      <c r="G1027" t="s">
        <v>3305</v>
      </c>
    </row>
    <row r="1028" spans="1:7">
      <c r="A1028" s="191" t="s">
        <v>7318</v>
      </c>
      <c r="B1028" s="191" t="s">
        <v>7319</v>
      </c>
      <c r="G1028" t="s">
        <v>7649</v>
      </c>
    </row>
    <row r="1029" spans="1:7">
      <c r="A1029" t="s">
        <v>4278</v>
      </c>
      <c r="B1029" t="s">
        <v>4279</v>
      </c>
      <c r="G1029" t="s">
        <v>7028</v>
      </c>
    </row>
    <row r="1030" spans="1:7">
      <c r="A1030" t="s">
        <v>5166</v>
      </c>
      <c r="B1030" t="s">
        <v>5991</v>
      </c>
      <c r="G1030" t="s">
        <v>2423</v>
      </c>
    </row>
    <row r="1031" spans="1:7">
      <c r="A1031" t="s">
        <v>5168</v>
      </c>
      <c r="B1031" t="s">
        <v>4447</v>
      </c>
      <c r="G1031" t="s">
        <v>7213</v>
      </c>
    </row>
    <row r="1032" spans="1:7">
      <c r="A1032" t="s">
        <v>4446</v>
      </c>
      <c r="B1032" t="s">
        <v>4447</v>
      </c>
      <c r="G1032" t="s">
        <v>5266</v>
      </c>
    </row>
    <row r="1033" spans="1:7">
      <c r="A1033" t="s">
        <v>4590</v>
      </c>
      <c r="B1033" t="s">
        <v>4591</v>
      </c>
      <c r="G1033" s="191" t="s">
        <v>7508</v>
      </c>
    </row>
    <row r="1034" spans="1:7">
      <c r="A1034" t="s">
        <v>6796</v>
      </c>
      <c r="B1034" t="s">
        <v>6797</v>
      </c>
      <c r="G1034" t="s">
        <v>7088</v>
      </c>
    </row>
    <row r="1035" spans="1:7">
      <c r="A1035" t="s">
        <v>5170</v>
      </c>
      <c r="B1035" t="s">
        <v>5992</v>
      </c>
      <c r="G1035" t="s">
        <v>3307</v>
      </c>
    </row>
    <row r="1036" spans="1:7">
      <c r="A1036" s="191" t="s">
        <v>7562</v>
      </c>
      <c r="B1036" s="191" t="s">
        <v>7563</v>
      </c>
      <c r="G1036" t="s">
        <v>7092</v>
      </c>
    </row>
    <row r="1037" spans="1:7">
      <c r="A1037" t="s">
        <v>5172</v>
      </c>
      <c r="B1037" t="s">
        <v>5993</v>
      </c>
      <c r="G1037" t="s">
        <v>6596</v>
      </c>
    </row>
    <row r="1038" spans="1:7">
      <c r="A1038" t="s">
        <v>7377</v>
      </c>
      <c r="B1038" t="s">
        <v>7378</v>
      </c>
      <c r="G1038" t="s">
        <v>2740</v>
      </c>
    </row>
    <row r="1039" spans="1:7">
      <c r="A1039" t="s">
        <v>5173</v>
      </c>
      <c r="B1039" t="s">
        <v>5994</v>
      </c>
      <c r="G1039" t="s">
        <v>5268</v>
      </c>
    </row>
    <row r="1040" spans="1:7">
      <c r="A1040" s="295" t="s">
        <v>6597</v>
      </c>
      <c r="B1040" s="296" t="s">
        <v>6598</v>
      </c>
      <c r="G1040" t="s">
        <v>3309</v>
      </c>
    </row>
    <row r="1041" spans="1:7">
      <c r="A1041" t="s">
        <v>3566</v>
      </c>
      <c r="B1041" t="s">
        <v>3567</v>
      </c>
      <c r="G1041" t="s">
        <v>5270</v>
      </c>
    </row>
    <row r="1042" spans="1:7">
      <c r="A1042" s="191" t="s">
        <v>7560</v>
      </c>
      <c r="B1042" s="191" t="s">
        <v>7561</v>
      </c>
      <c r="G1042" t="s">
        <v>3311</v>
      </c>
    </row>
    <row r="1043" spans="1:7">
      <c r="A1043" t="s">
        <v>82</v>
      </c>
      <c r="B1043" t="s">
        <v>83</v>
      </c>
      <c r="G1043" t="s">
        <v>5272</v>
      </c>
    </row>
    <row r="1044" spans="1:7">
      <c r="A1044" s="303" t="s">
        <v>7261</v>
      </c>
      <c r="B1044" s="303" t="s">
        <v>7262</v>
      </c>
      <c r="G1044" t="s">
        <v>5274</v>
      </c>
    </row>
    <row r="1045" spans="1:7">
      <c r="A1045" s="191" t="s">
        <v>7564</v>
      </c>
      <c r="B1045" s="191" t="s">
        <v>7565</v>
      </c>
      <c r="G1045" t="s">
        <v>4596</v>
      </c>
    </row>
    <row r="1046" spans="1:7">
      <c r="A1046" t="s">
        <v>3256</v>
      </c>
      <c r="B1046" t="s">
        <v>3257</v>
      </c>
      <c r="G1046" t="s">
        <v>3692</v>
      </c>
    </row>
    <row r="1047" spans="1:7">
      <c r="A1047" t="s">
        <v>5175</v>
      </c>
      <c r="B1047" t="s">
        <v>5995</v>
      </c>
      <c r="G1047" t="s">
        <v>3817</v>
      </c>
    </row>
    <row r="1048" spans="1:7">
      <c r="A1048" t="s">
        <v>2947</v>
      </c>
      <c r="B1048" t="s">
        <v>2961</v>
      </c>
      <c r="G1048" t="s">
        <v>7452</v>
      </c>
    </row>
    <row r="1049" spans="1:7">
      <c r="A1049" t="s">
        <v>5177</v>
      </c>
      <c r="B1049" t="s">
        <v>5996</v>
      </c>
      <c r="G1049" t="s">
        <v>4674</v>
      </c>
    </row>
    <row r="1050" spans="1:7">
      <c r="A1050" t="s">
        <v>7080</v>
      </c>
      <c r="B1050" t="s">
        <v>7081</v>
      </c>
      <c r="G1050" t="s">
        <v>4314</v>
      </c>
    </row>
    <row r="1051" spans="1:7">
      <c r="A1051" t="s">
        <v>84</v>
      </c>
      <c r="B1051" t="s">
        <v>3590</v>
      </c>
      <c r="G1051" t="s">
        <v>5276</v>
      </c>
    </row>
    <row r="1052" spans="1:7">
      <c r="A1052" t="s">
        <v>5178</v>
      </c>
      <c r="B1052" t="s">
        <v>5997</v>
      </c>
      <c r="G1052" t="s">
        <v>5278</v>
      </c>
    </row>
    <row r="1053" spans="1:7">
      <c r="A1053" t="s">
        <v>5180</v>
      </c>
      <c r="B1053" t="s">
        <v>5998</v>
      </c>
      <c r="G1053" t="s">
        <v>5280</v>
      </c>
    </row>
    <row r="1054" spans="1:7">
      <c r="A1054" t="s">
        <v>3258</v>
      </c>
      <c r="B1054" t="s">
        <v>4154</v>
      </c>
      <c r="G1054" t="s">
        <v>5282</v>
      </c>
    </row>
    <row r="1055" spans="1:7">
      <c r="A1055" t="s">
        <v>5182</v>
      </c>
      <c r="B1055" t="s">
        <v>5999</v>
      </c>
      <c r="G1055" t="s">
        <v>5284</v>
      </c>
    </row>
    <row r="1056" spans="1:7">
      <c r="A1056" t="s">
        <v>1672</v>
      </c>
      <c r="B1056" t="s">
        <v>1882</v>
      </c>
      <c r="G1056" t="s">
        <v>4060</v>
      </c>
    </row>
    <row r="1057" spans="1:7">
      <c r="A1057" t="s">
        <v>5184</v>
      </c>
      <c r="B1057" t="s">
        <v>6000</v>
      </c>
      <c r="G1057" t="s">
        <v>7048</v>
      </c>
    </row>
    <row r="1058" spans="1:7">
      <c r="A1058" t="s">
        <v>5185</v>
      </c>
      <c r="B1058" t="s">
        <v>6001</v>
      </c>
      <c r="G1058" t="s">
        <v>5286</v>
      </c>
    </row>
    <row r="1059" spans="1:7">
      <c r="A1059" t="s">
        <v>5186</v>
      </c>
      <c r="B1059" t="s">
        <v>6002</v>
      </c>
      <c r="G1059" t="s">
        <v>3313</v>
      </c>
    </row>
    <row r="1060" spans="1:7">
      <c r="A1060" t="s">
        <v>5187</v>
      </c>
      <c r="B1060" t="s">
        <v>6003</v>
      </c>
      <c r="G1060" t="s">
        <v>3850</v>
      </c>
    </row>
    <row r="1061" spans="1:7">
      <c r="A1061" t="s">
        <v>4611</v>
      </c>
      <c r="B1061" t="s">
        <v>4612</v>
      </c>
      <c r="G1061" t="s">
        <v>4061</v>
      </c>
    </row>
    <row r="1062" spans="1:7">
      <c r="A1062" t="s">
        <v>3811</v>
      </c>
      <c r="B1062" t="s">
        <v>3812</v>
      </c>
      <c r="G1062" t="s">
        <v>4251</v>
      </c>
    </row>
    <row r="1063" spans="1:7">
      <c r="A1063" s="191" t="s">
        <v>7566</v>
      </c>
      <c r="B1063" s="191" t="s">
        <v>7567</v>
      </c>
      <c r="G1063" t="s">
        <v>5288</v>
      </c>
    </row>
    <row r="1064" spans="1:7">
      <c r="A1064" t="s">
        <v>5189</v>
      </c>
      <c r="B1064" t="s">
        <v>6004</v>
      </c>
      <c r="G1064" t="s">
        <v>2425</v>
      </c>
    </row>
    <row r="1065" spans="1:7">
      <c r="A1065" t="s">
        <v>2821</v>
      </c>
      <c r="B1065" t="s">
        <v>2822</v>
      </c>
      <c r="G1065" t="s">
        <v>2949</v>
      </c>
    </row>
    <row r="1066" spans="1:7">
      <c r="A1066" t="s">
        <v>85</v>
      </c>
      <c r="B1066" t="s">
        <v>2428</v>
      </c>
      <c r="G1066" t="s">
        <v>6833</v>
      </c>
    </row>
    <row r="1067" spans="1:7">
      <c r="A1067" t="s">
        <v>6943</v>
      </c>
      <c r="B1067" t="s">
        <v>6944</v>
      </c>
      <c r="G1067" t="s">
        <v>5290</v>
      </c>
    </row>
    <row r="1068" spans="1:7">
      <c r="A1068" t="s">
        <v>6839</v>
      </c>
      <c r="B1068" t="s">
        <v>7733</v>
      </c>
      <c r="G1068" t="s">
        <v>4336</v>
      </c>
    </row>
    <row r="1069" spans="1:7">
      <c r="A1069" t="s">
        <v>4309</v>
      </c>
      <c r="B1069" t="s">
        <v>4310</v>
      </c>
      <c r="G1069" t="s">
        <v>4429</v>
      </c>
    </row>
    <row r="1070" spans="1:7">
      <c r="A1070" t="s">
        <v>7211</v>
      </c>
      <c r="B1070" t="s">
        <v>7212</v>
      </c>
      <c r="G1070" t="s">
        <v>3314</v>
      </c>
    </row>
    <row r="1071" spans="1:7">
      <c r="A1071" t="s">
        <v>6886</v>
      </c>
      <c r="B1071" t="s">
        <v>6887</v>
      </c>
      <c r="G1071" t="s">
        <v>5292</v>
      </c>
    </row>
    <row r="1072" spans="1:7">
      <c r="A1072" t="s">
        <v>3259</v>
      </c>
      <c r="B1072" t="s">
        <v>3260</v>
      </c>
      <c r="G1072" t="s">
        <v>7734</v>
      </c>
    </row>
    <row r="1073" spans="1:7">
      <c r="A1073" t="s">
        <v>3261</v>
      </c>
      <c r="B1073" t="s">
        <v>3262</v>
      </c>
      <c r="G1073" t="s">
        <v>3316</v>
      </c>
    </row>
    <row r="1074" spans="1:7">
      <c r="A1074" t="s">
        <v>1687</v>
      </c>
      <c r="B1074" t="s">
        <v>1688</v>
      </c>
      <c r="G1074" t="s">
        <v>1883</v>
      </c>
    </row>
    <row r="1075" spans="1:7">
      <c r="A1075" t="s">
        <v>743</v>
      </c>
      <c r="B1075" t="s">
        <v>7735</v>
      </c>
      <c r="G1075" t="s">
        <v>98</v>
      </c>
    </row>
    <row r="1076" spans="1:7">
      <c r="A1076" t="s">
        <v>3263</v>
      </c>
      <c r="B1076" t="s">
        <v>3264</v>
      </c>
      <c r="G1076" t="s">
        <v>5294</v>
      </c>
    </row>
    <row r="1077" spans="1:7">
      <c r="A1077" t="s">
        <v>4427</v>
      </c>
      <c r="B1077" t="s">
        <v>4428</v>
      </c>
      <c r="G1077" t="s">
        <v>2950</v>
      </c>
    </row>
    <row r="1078" spans="1:7">
      <c r="A1078" t="s">
        <v>4312</v>
      </c>
      <c r="B1078" t="s">
        <v>4313</v>
      </c>
      <c r="G1078" t="s">
        <v>5296</v>
      </c>
    </row>
    <row r="1079" spans="1:7">
      <c r="A1079" t="s">
        <v>5191</v>
      </c>
      <c r="B1079" t="s">
        <v>6005</v>
      </c>
      <c r="G1079" t="s">
        <v>3318</v>
      </c>
    </row>
    <row r="1080" spans="1:7">
      <c r="A1080" s="304" t="s">
        <v>7147</v>
      </c>
      <c r="B1080" s="304" t="s">
        <v>7148</v>
      </c>
      <c r="G1080" t="s">
        <v>3320</v>
      </c>
    </row>
    <row r="1081" spans="1:7">
      <c r="A1081" t="s">
        <v>86</v>
      </c>
      <c r="B1081" t="s">
        <v>87</v>
      </c>
      <c r="G1081" t="s">
        <v>5298</v>
      </c>
    </row>
    <row r="1082" spans="1:7">
      <c r="A1082" s="303" t="s">
        <v>7263</v>
      </c>
      <c r="B1082" s="303" t="s">
        <v>7264</v>
      </c>
      <c r="G1082" t="s">
        <v>3322</v>
      </c>
    </row>
    <row r="1083" spans="1:7">
      <c r="A1083" t="s">
        <v>3265</v>
      </c>
      <c r="B1083" t="s">
        <v>3266</v>
      </c>
      <c r="G1083" t="s">
        <v>7389</v>
      </c>
    </row>
    <row r="1084" spans="1:7">
      <c r="A1084" s="304" t="s">
        <v>7145</v>
      </c>
      <c r="B1084" s="304" t="s">
        <v>7146</v>
      </c>
      <c r="G1084" t="s">
        <v>6929</v>
      </c>
    </row>
    <row r="1085" spans="1:7">
      <c r="A1085" t="s">
        <v>5193</v>
      </c>
      <c r="B1085" t="s">
        <v>6006</v>
      </c>
      <c r="G1085" t="s">
        <v>5299</v>
      </c>
    </row>
    <row r="1086" spans="1:7">
      <c r="A1086" t="s">
        <v>5195</v>
      </c>
      <c r="B1086" t="s">
        <v>6007</v>
      </c>
      <c r="G1086" t="s">
        <v>3819</v>
      </c>
    </row>
    <row r="1087" spans="1:7">
      <c r="A1087" t="s">
        <v>6704</v>
      </c>
      <c r="B1087" t="s">
        <v>6703</v>
      </c>
    </row>
    <row r="1088" spans="1:7">
      <c r="A1088" t="s">
        <v>3615</v>
      </c>
      <c r="B1088" t="s">
        <v>3616</v>
      </c>
      <c r="G1088" t="s">
        <v>5300</v>
      </c>
    </row>
    <row r="1089" spans="1:7">
      <c r="A1089" t="s">
        <v>3267</v>
      </c>
      <c r="B1089" t="s">
        <v>3268</v>
      </c>
      <c r="G1089" t="s">
        <v>5302</v>
      </c>
    </row>
    <row r="1090" spans="1:7">
      <c r="A1090" t="s">
        <v>1109</v>
      </c>
      <c r="B1090" t="s">
        <v>1110</v>
      </c>
      <c r="G1090" t="s">
        <v>5304</v>
      </c>
    </row>
    <row r="1091" spans="1:7">
      <c r="A1091" t="s">
        <v>5197</v>
      </c>
      <c r="B1091" t="s">
        <v>6008</v>
      </c>
      <c r="G1091" t="s">
        <v>1250</v>
      </c>
    </row>
    <row r="1092" spans="1:7">
      <c r="A1092" t="s">
        <v>5199</v>
      </c>
      <c r="B1092" t="s">
        <v>6009</v>
      </c>
      <c r="G1092" t="s">
        <v>5306</v>
      </c>
    </row>
    <row r="1093" spans="1:7">
      <c r="A1093" s="302" t="s">
        <v>6953</v>
      </c>
      <c r="B1093" t="s">
        <v>6954</v>
      </c>
      <c r="G1093" t="s">
        <v>1895</v>
      </c>
    </row>
    <row r="1094" spans="1:7">
      <c r="A1094" t="s">
        <v>2777</v>
      </c>
      <c r="B1094" t="s">
        <v>3814</v>
      </c>
      <c r="G1094" t="s">
        <v>4346</v>
      </c>
    </row>
    <row r="1095" spans="1:7">
      <c r="A1095" t="s">
        <v>3813</v>
      </c>
      <c r="B1095" t="s">
        <v>3814</v>
      </c>
      <c r="G1095" t="s">
        <v>4493</v>
      </c>
    </row>
    <row r="1096" spans="1:7">
      <c r="A1096" t="s">
        <v>4726</v>
      </c>
      <c r="B1096" t="s">
        <v>4727</v>
      </c>
      <c r="G1096" t="s">
        <v>7215</v>
      </c>
    </row>
    <row r="1097" spans="1:7">
      <c r="A1097" s="304" t="s">
        <v>7149</v>
      </c>
      <c r="B1097" s="304" t="s">
        <v>7150</v>
      </c>
      <c r="G1097" t="s">
        <v>4749</v>
      </c>
    </row>
    <row r="1098" spans="1:7">
      <c r="A1098" s="304" t="s">
        <v>7444</v>
      </c>
      <c r="B1098" s="304" t="s">
        <v>7445</v>
      </c>
      <c r="G1098" t="s">
        <v>4749</v>
      </c>
    </row>
    <row r="1099" spans="1:7">
      <c r="A1099" t="s">
        <v>3269</v>
      </c>
      <c r="B1099" t="s">
        <v>3270</v>
      </c>
      <c r="G1099" t="s">
        <v>3325</v>
      </c>
    </row>
    <row r="1100" spans="1:7">
      <c r="A1100" t="s">
        <v>4322</v>
      </c>
      <c r="B1100" t="s">
        <v>4323</v>
      </c>
      <c r="G1100" t="s">
        <v>3326</v>
      </c>
    </row>
    <row r="1101" spans="1:7">
      <c r="A1101" t="s">
        <v>1810</v>
      </c>
      <c r="B1101" t="s">
        <v>1811</v>
      </c>
      <c r="G1101" t="s">
        <v>3328</v>
      </c>
    </row>
    <row r="1102" spans="1:7">
      <c r="A1102" t="s">
        <v>5201</v>
      </c>
      <c r="B1102" t="s">
        <v>6010</v>
      </c>
      <c r="G1102" s="303" t="s">
        <v>6892</v>
      </c>
    </row>
    <row r="1103" spans="1:7">
      <c r="A1103" t="s">
        <v>5203</v>
      </c>
      <c r="B1103" t="s">
        <v>3272</v>
      </c>
      <c r="G1103" s="303" t="s">
        <v>6995</v>
      </c>
    </row>
    <row r="1104" spans="1:7">
      <c r="A1104" t="s">
        <v>3271</v>
      </c>
      <c r="B1104" t="s">
        <v>3272</v>
      </c>
      <c r="G1104" s="303" t="s">
        <v>6915</v>
      </c>
    </row>
    <row r="1105" spans="1:7">
      <c r="A1105" t="s">
        <v>4340</v>
      </c>
      <c r="B1105" t="s">
        <v>4341</v>
      </c>
      <c r="G1105" t="s">
        <v>5308</v>
      </c>
    </row>
    <row r="1106" spans="1:7">
      <c r="A1106" t="s">
        <v>5204</v>
      </c>
      <c r="B1106" t="s">
        <v>6011</v>
      </c>
      <c r="G1106" t="s">
        <v>1530</v>
      </c>
    </row>
    <row r="1107" spans="1:7">
      <c r="A1107" s="304" t="s">
        <v>7151</v>
      </c>
      <c r="B1107" s="304" t="s">
        <v>7152</v>
      </c>
      <c r="G1107" t="s">
        <v>7271</v>
      </c>
    </row>
    <row r="1108" spans="1:7">
      <c r="A1108" t="s">
        <v>3617</v>
      </c>
      <c r="B1108" t="s">
        <v>3618</v>
      </c>
      <c r="G1108" t="s">
        <v>5310</v>
      </c>
    </row>
    <row r="1109" spans="1:7">
      <c r="A1109" t="s">
        <v>1320</v>
      </c>
      <c r="B1109" t="s">
        <v>1322</v>
      </c>
      <c r="G1109" t="s">
        <v>5312</v>
      </c>
    </row>
    <row r="1110" spans="1:7">
      <c r="A1110" t="s">
        <v>3273</v>
      </c>
      <c r="B1110" t="s">
        <v>3274</v>
      </c>
      <c r="G1110" t="s">
        <v>5314</v>
      </c>
    </row>
    <row r="1111" spans="1:7">
      <c r="A1111" s="191" t="s">
        <v>7568</v>
      </c>
      <c r="B1111" s="191" t="s">
        <v>7569</v>
      </c>
      <c r="G1111" t="s">
        <v>3330</v>
      </c>
    </row>
    <row r="1112" spans="1:7">
      <c r="A1112" t="s">
        <v>7379</v>
      </c>
      <c r="B1112" t="s">
        <v>7380</v>
      </c>
      <c r="G1112" t="s">
        <v>1522</v>
      </c>
    </row>
    <row r="1113" spans="1:7">
      <c r="A1113" t="s">
        <v>5206</v>
      </c>
      <c r="B1113" t="s">
        <v>6012</v>
      </c>
      <c r="G1113" t="s">
        <v>6856</v>
      </c>
    </row>
    <row r="1114" spans="1:7">
      <c r="A1114" t="s">
        <v>5207</v>
      </c>
      <c r="B1114" t="s">
        <v>6013</v>
      </c>
      <c r="G1114" t="s">
        <v>3332</v>
      </c>
    </row>
    <row r="1115" spans="1:7">
      <c r="A1115" t="s">
        <v>4475</v>
      </c>
      <c r="B1115" t="s">
        <v>4476</v>
      </c>
      <c r="G1115" t="s">
        <v>5315</v>
      </c>
    </row>
    <row r="1116" spans="1:7">
      <c r="A1116" t="s">
        <v>4625</v>
      </c>
      <c r="B1116" t="s">
        <v>4626</v>
      </c>
      <c r="G1116" t="s">
        <v>3334</v>
      </c>
    </row>
    <row r="1117" spans="1:7">
      <c r="A1117" t="s">
        <v>5209</v>
      </c>
      <c r="B1117" t="s">
        <v>6014</v>
      </c>
      <c r="G1117" t="s">
        <v>3336</v>
      </c>
    </row>
    <row r="1118" spans="1:7">
      <c r="A1118" t="s">
        <v>3275</v>
      </c>
      <c r="B1118" t="s">
        <v>3276</v>
      </c>
      <c r="G1118" t="s">
        <v>3336</v>
      </c>
    </row>
    <row r="1119" spans="1:7">
      <c r="A1119" t="s">
        <v>5211</v>
      </c>
      <c r="B1119" t="s">
        <v>6015</v>
      </c>
      <c r="G1119" t="s">
        <v>3338</v>
      </c>
    </row>
    <row r="1120" spans="1:7">
      <c r="A1120" t="s">
        <v>527</v>
      </c>
      <c r="B1120" t="s">
        <v>526</v>
      </c>
      <c r="G1120" t="s">
        <v>5318</v>
      </c>
    </row>
    <row r="1121" spans="1:7">
      <c r="A1121" t="s">
        <v>5212</v>
      </c>
      <c r="B1121" t="s">
        <v>6016</v>
      </c>
      <c r="G1121" t="s">
        <v>7454</v>
      </c>
    </row>
    <row r="1122" spans="1:7">
      <c r="A1122" t="s">
        <v>6876</v>
      </c>
      <c r="B1122" t="s">
        <v>6877</v>
      </c>
      <c r="G1122" t="s">
        <v>2426</v>
      </c>
    </row>
    <row r="1123" spans="1:7">
      <c r="A1123" t="s">
        <v>7082</v>
      </c>
      <c r="B1123" t="s">
        <v>7083</v>
      </c>
      <c r="G1123" t="s">
        <v>5320</v>
      </c>
    </row>
    <row r="1124" spans="1:7">
      <c r="A1124" t="s">
        <v>3277</v>
      </c>
      <c r="B1124" t="s">
        <v>3278</v>
      </c>
      <c r="G1124" t="s">
        <v>3339</v>
      </c>
    </row>
    <row r="1125" spans="1:7">
      <c r="A1125" t="s">
        <v>5214</v>
      </c>
      <c r="B1125" t="s">
        <v>6017</v>
      </c>
      <c r="G1125" t="s">
        <v>3341</v>
      </c>
    </row>
    <row r="1126" spans="1:7">
      <c r="A1126" t="s">
        <v>3279</v>
      </c>
      <c r="B1126" t="s">
        <v>3280</v>
      </c>
      <c r="G1126" s="191" t="s">
        <v>7576</v>
      </c>
    </row>
    <row r="1127" spans="1:7">
      <c r="A1127" t="s">
        <v>3279</v>
      </c>
      <c r="B1127" t="s">
        <v>3280</v>
      </c>
      <c r="G1127" t="s">
        <v>4616</v>
      </c>
    </row>
    <row r="1128" spans="1:7">
      <c r="A1128" t="s">
        <v>88</v>
      </c>
      <c r="B1128" t="s">
        <v>89</v>
      </c>
      <c r="G1128" t="s">
        <v>4616</v>
      </c>
    </row>
    <row r="1129" spans="1:7">
      <c r="A1129" t="s">
        <v>3679</v>
      </c>
      <c r="B1129" t="s">
        <v>3680</v>
      </c>
      <c r="G1129" t="s">
        <v>5322</v>
      </c>
    </row>
    <row r="1130" spans="1:7">
      <c r="A1130" t="s">
        <v>3281</v>
      </c>
      <c r="B1130" t="s">
        <v>3282</v>
      </c>
      <c r="G1130" t="s">
        <v>5324</v>
      </c>
    </row>
    <row r="1131" spans="1:7">
      <c r="A1131" t="s">
        <v>6870</v>
      </c>
      <c r="B1131" t="s">
        <v>6871</v>
      </c>
      <c r="G1131" t="s">
        <v>6957</v>
      </c>
    </row>
    <row r="1132" spans="1:7">
      <c r="A1132" t="s">
        <v>4402</v>
      </c>
      <c r="B1132" t="s">
        <v>4403</v>
      </c>
      <c r="G1132" t="s">
        <v>2843</v>
      </c>
    </row>
    <row r="1133" spans="1:7">
      <c r="A1133" t="s">
        <v>3283</v>
      </c>
      <c r="B1133" t="s">
        <v>3284</v>
      </c>
      <c r="G1133" t="s">
        <v>2843</v>
      </c>
    </row>
    <row r="1134" spans="1:7">
      <c r="A1134" t="s">
        <v>3285</v>
      </c>
      <c r="B1134" t="s">
        <v>2424</v>
      </c>
      <c r="G1134" t="s">
        <v>3354</v>
      </c>
    </row>
    <row r="1135" spans="1:7">
      <c r="A1135" t="s">
        <v>4504</v>
      </c>
      <c r="B1135" t="s">
        <v>4505</v>
      </c>
      <c r="G1135" t="s">
        <v>7095</v>
      </c>
    </row>
    <row r="1136" spans="1:7">
      <c r="A1136" t="s">
        <v>90</v>
      </c>
      <c r="B1136" t="s">
        <v>3589</v>
      </c>
      <c r="G1136" t="s">
        <v>7273</v>
      </c>
    </row>
    <row r="1137" spans="1:7">
      <c r="A1137" t="s">
        <v>2820</v>
      </c>
      <c r="B1137" t="s">
        <v>1812</v>
      </c>
      <c r="G1137" t="s">
        <v>7510</v>
      </c>
    </row>
    <row r="1138" spans="1:7">
      <c r="A1138" t="s">
        <v>3286</v>
      </c>
      <c r="B1138" t="s">
        <v>3287</v>
      </c>
      <c r="G1138" t="s">
        <v>7005</v>
      </c>
    </row>
    <row r="1139" spans="1:7">
      <c r="A1139" t="s">
        <v>4738</v>
      </c>
      <c r="B1139" t="s">
        <v>4739</v>
      </c>
      <c r="G1139" t="s">
        <v>3343</v>
      </c>
    </row>
    <row r="1140" spans="1:7">
      <c r="A1140" t="s">
        <v>3288</v>
      </c>
      <c r="B1140" t="s">
        <v>3289</v>
      </c>
      <c r="G1140" t="s">
        <v>2549</v>
      </c>
    </row>
    <row r="1141" spans="1:7">
      <c r="A1141" t="s">
        <v>7642</v>
      </c>
      <c r="B1141" t="s">
        <v>6744</v>
      </c>
      <c r="G1141" t="s">
        <v>1520</v>
      </c>
    </row>
    <row r="1142" spans="1:7">
      <c r="A1142" t="s">
        <v>3290</v>
      </c>
      <c r="B1142" t="s">
        <v>3291</v>
      </c>
      <c r="G1142" t="s">
        <v>3345</v>
      </c>
    </row>
    <row r="1143" spans="1:7">
      <c r="A1143" t="s">
        <v>5217</v>
      </c>
      <c r="B1143" t="s">
        <v>6018</v>
      </c>
      <c r="G1143" t="s">
        <v>2705</v>
      </c>
    </row>
    <row r="1144" spans="1:7">
      <c r="A1144" t="s">
        <v>2656</v>
      </c>
      <c r="B1144" t="s">
        <v>2672</v>
      </c>
      <c r="G1144" t="s">
        <v>4506</v>
      </c>
    </row>
    <row r="1145" spans="1:7">
      <c r="A1145" t="s">
        <v>3292</v>
      </c>
      <c r="B1145" t="s">
        <v>3293</v>
      </c>
      <c r="G1145" t="s">
        <v>100</v>
      </c>
    </row>
    <row r="1146" spans="1:7">
      <c r="A1146" s="303" t="s">
        <v>7265</v>
      </c>
      <c r="B1146" s="303" t="s">
        <v>7266</v>
      </c>
      <c r="G1146" t="s">
        <v>6502</v>
      </c>
    </row>
    <row r="1147" spans="1:7">
      <c r="A1147" s="303" t="s">
        <v>7267</v>
      </c>
      <c r="B1147" s="303" t="s">
        <v>7268</v>
      </c>
      <c r="G1147" t="s">
        <v>3347</v>
      </c>
    </row>
    <row r="1148" spans="1:7">
      <c r="A1148" t="s">
        <v>4490</v>
      </c>
      <c r="B1148" t="s">
        <v>4491</v>
      </c>
      <c r="G1148" t="s">
        <v>3347</v>
      </c>
    </row>
    <row r="1149" spans="1:7">
      <c r="A1149" s="304" t="s">
        <v>7153</v>
      </c>
      <c r="B1149" s="304" t="s">
        <v>7154</v>
      </c>
      <c r="G1149" t="s">
        <v>3349</v>
      </c>
    </row>
    <row r="1150" spans="1:7">
      <c r="A1150" t="s">
        <v>6997</v>
      </c>
      <c r="B1150" t="s">
        <v>6998</v>
      </c>
      <c r="G1150" t="s">
        <v>7275</v>
      </c>
    </row>
    <row r="1151" spans="1:7">
      <c r="A1151" t="s">
        <v>6671</v>
      </c>
      <c r="B1151" t="s">
        <v>6672</v>
      </c>
      <c r="G1151" t="s">
        <v>1591</v>
      </c>
    </row>
    <row r="1152" spans="1:7">
      <c r="A1152" t="s">
        <v>1425</v>
      </c>
      <c r="B1152" t="s">
        <v>1426</v>
      </c>
      <c r="G1152" t="s">
        <v>5328</v>
      </c>
    </row>
    <row r="1153" spans="1:7">
      <c r="A1153" t="s">
        <v>3294</v>
      </c>
      <c r="B1153" t="s">
        <v>3593</v>
      </c>
      <c r="G1153" t="s">
        <v>102</v>
      </c>
    </row>
    <row r="1154" spans="1:7">
      <c r="A1154" t="s">
        <v>5219</v>
      </c>
      <c r="B1154" t="s">
        <v>6019</v>
      </c>
      <c r="G1154" t="s">
        <v>3351</v>
      </c>
    </row>
    <row r="1155" spans="1:7">
      <c r="A1155" t="s">
        <v>5221</v>
      </c>
      <c r="B1155" t="s">
        <v>6020</v>
      </c>
      <c r="G1155" t="s">
        <v>5330</v>
      </c>
    </row>
    <row r="1156" spans="1:7">
      <c r="A1156" t="s">
        <v>5223</v>
      </c>
      <c r="B1156" t="s">
        <v>6021</v>
      </c>
      <c r="G1156" t="s">
        <v>7277</v>
      </c>
    </row>
    <row r="1157" spans="1:7">
      <c r="A1157" t="s">
        <v>7446</v>
      </c>
      <c r="B1157" t="s">
        <v>7447</v>
      </c>
      <c r="G1157" t="s">
        <v>3568</v>
      </c>
    </row>
    <row r="1158" spans="1:7">
      <c r="A1158" s="304" t="s">
        <v>7157</v>
      </c>
      <c r="B1158" s="304" t="s">
        <v>7158</v>
      </c>
      <c r="G1158" t="s">
        <v>4508</v>
      </c>
    </row>
    <row r="1159" spans="1:7">
      <c r="A1159" t="s">
        <v>7381</v>
      </c>
      <c r="B1159" t="s">
        <v>7382</v>
      </c>
      <c r="G1159" t="s">
        <v>7456</v>
      </c>
    </row>
    <row r="1160" spans="1:7">
      <c r="A1160" t="s">
        <v>3295</v>
      </c>
      <c r="B1160" t="s">
        <v>3296</v>
      </c>
      <c r="G1160" t="s">
        <v>4562</v>
      </c>
    </row>
    <row r="1161" spans="1:7">
      <c r="A1161" t="s">
        <v>7643</v>
      </c>
      <c r="B1161" t="s">
        <v>7644</v>
      </c>
      <c r="G1161" t="s">
        <v>7098</v>
      </c>
    </row>
    <row r="1162" spans="1:7">
      <c r="A1162" t="s">
        <v>1819</v>
      </c>
      <c r="B1162" t="s">
        <v>6022</v>
      </c>
      <c r="G1162" s="303" t="s">
        <v>6905</v>
      </c>
    </row>
    <row r="1163" spans="1:7">
      <c r="A1163" t="s">
        <v>5225</v>
      </c>
      <c r="B1163" t="s">
        <v>6023</v>
      </c>
      <c r="G1163" t="s">
        <v>6825</v>
      </c>
    </row>
    <row r="1164" spans="1:7">
      <c r="A1164" t="s">
        <v>3297</v>
      </c>
      <c r="B1164" t="s">
        <v>3298</v>
      </c>
      <c r="G1164" t="s">
        <v>5332</v>
      </c>
    </row>
    <row r="1165" spans="1:7">
      <c r="A1165" t="s">
        <v>5227</v>
      </c>
      <c r="B1165" t="s">
        <v>6024</v>
      </c>
      <c r="G1165" t="s">
        <v>3890</v>
      </c>
    </row>
    <row r="1166" spans="1:7">
      <c r="A1166" t="s">
        <v>91</v>
      </c>
      <c r="B1166" t="s">
        <v>92</v>
      </c>
      <c r="G1166" s="303" t="s">
        <v>6921</v>
      </c>
    </row>
    <row r="1167" spans="1:7">
      <c r="A1167" t="s">
        <v>5229</v>
      </c>
      <c r="B1167" t="s">
        <v>6025</v>
      </c>
      <c r="G1167" t="s">
        <v>2779</v>
      </c>
    </row>
    <row r="1168" spans="1:7">
      <c r="A1168" t="s">
        <v>6788</v>
      </c>
      <c r="B1168" t="s">
        <v>6789</v>
      </c>
      <c r="G1168" t="s">
        <v>2779</v>
      </c>
    </row>
    <row r="1169" spans="1:7">
      <c r="A1169" t="s">
        <v>4592</v>
      </c>
      <c r="B1169" t="s">
        <v>4593</v>
      </c>
      <c r="G1169" t="s">
        <v>3353</v>
      </c>
    </row>
    <row r="1170" spans="1:7">
      <c r="A1170" t="s">
        <v>7448</v>
      </c>
      <c r="B1170" t="s">
        <v>7449</v>
      </c>
      <c r="G1170" t="s">
        <v>5335</v>
      </c>
    </row>
    <row r="1171" spans="1:7">
      <c r="A1171" t="s">
        <v>1848</v>
      </c>
      <c r="B1171" t="s">
        <v>1849</v>
      </c>
      <c r="G1171" t="s">
        <v>5337</v>
      </c>
    </row>
    <row r="1172" spans="1:7">
      <c r="A1172" t="s">
        <v>5231</v>
      </c>
      <c r="B1172" t="s">
        <v>6026</v>
      </c>
      <c r="G1172" s="191" t="s">
        <v>7578</v>
      </c>
    </row>
    <row r="1173" spans="1:7">
      <c r="A1173" t="s">
        <v>3299</v>
      </c>
      <c r="B1173" t="s">
        <v>3300</v>
      </c>
      <c r="G1173" t="s">
        <v>5339</v>
      </c>
    </row>
    <row r="1174" spans="1:7">
      <c r="A1174" t="s">
        <v>7645</v>
      </c>
      <c r="B1174" t="s">
        <v>7646</v>
      </c>
      <c r="G1174" s="191" t="s">
        <v>7580</v>
      </c>
    </row>
    <row r="1175" spans="1:7">
      <c r="A1175" t="s">
        <v>2948</v>
      </c>
      <c r="B1175" t="s">
        <v>2963</v>
      </c>
      <c r="G1175" t="s">
        <v>4394</v>
      </c>
    </row>
    <row r="1176" spans="1:7">
      <c r="A1176" t="s">
        <v>2978</v>
      </c>
      <c r="B1176" t="s">
        <v>2979</v>
      </c>
      <c r="G1176" t="s">
        <v>3585</v>
      </c>
    </row>
    <row r="1177" spans="1:7">
      <c r="A1177" t="s">
        <v>5233</v>
      </c>
      <c r="B1177" t="s">
        <v>6027</v>
      </c>
      <c r="G1177" t="s">
        <v>3356</v>
      </c>
    </row>
    <row r="1178" spans="1:7">
      <c r="A1178" t="s">
        <v>5235</v>
      </c>
      <c r="B1178" t="s">
        <v>6028</v>
      </c>
      <c r="G1178" t="s">
        <v>3357</v>
      </c>
    </row>
    <row r="1179" spans="1:7">
      <c r="A1179" t="s">
        <v>2931</v>
      </c>
      <c r="B1179" t="s">
        <v>2932</v>
      </c>
      <c r="G1179" t="s">
        <v>5341</v>
      </c>
    </row>
    <row r="1180" spans="1:7">
      <c r="A1180" t="s">
        <v>2931</v>
      </c>
      <c r="B1180" t="s">
        <v>2932</v>
      </c>
      <c r="G1180" t="s">
        <v>5343</v>
      </c>
    </row>
    <row r="1181" spans="1:7">
      <c r="A1181" t="s">
        <v>5238</v>
      </c>
      <c r="B1181" t="s">
        <v>6029</v>
      </c>
      <c r="G1181" t="s">
        <v>5344</v>
      </c>
    </row>
    <row r="1182" spans="1:7">
      <c r="A1182" t="s">
        <v>4414</v>
      </c>
      <c r="B1182" t="s">
        <v>4415</v>
      </c>
      <c r="G1182" t="s">
        <v>3359</v>
      </c>
    </row>
    <row r="1183" spans="1:7">
      <c r="A1183" t="s">
        <v>1669</v>
      </c>
      <c r="B1183" t="s">
        <v>1670</v>
      </c>
      <c r="G1183" t="s">
        <v>6288</v>
      </c>
    </row>
    <row r="1184" spans="1:7">
      <c r="A1184" s="191" t="s">
        <v>7320</v>
      </c>
      <c r="B1184" s="191" t="s">
        <v>7321</v>
      </c>
      <c r="G1184" t="s">
        <v>5346</v>
      </c>
    </row>
    <row r="1185" spans="1:7">
      <c r="A1185" t="s">
        <v>5240</v>
      </c>
      <c r="B1185" t="s">
        <v>6030</v>
      </c>
      <c r="G1185" t="s">
        <v>6967</v>
      </c>
    </row>
    <row r="1186" spans="1:7">
      <c r="A1186" t="s">
        <v>1237</v>
      </c>
      <c r="B1186" t="s">
        <v>7736</v>
      </c>
      <c r="G1186" t="s">
        <v>5348</v>
      </c>
    </row>
    <row r="1187" spans="1:7">
      <c r="A1187" t="s">
        <v>5241</v>
      </c>
      <c r="B1187" t="s">
        <v>6031</v>
      </c>
      <c r="G1187" t="s">
        <v>5350</v>
      </c>
    </row>
    <row r="1188" spans="1:7">
      <c r="A1188" s="277" t="s">
        <v>6594</v>
      </c>
      <c r="B1188" s="277" t="s">
        <v>6599</v>
      </c>
      <c r="G1188" t="s">
        <v>5350</v>
      </c>
    </row>
    <row r="1189" spans="1:7">
      <c r="A1189" t="s">
        <v>1196</v>
      </c>
      <c r="B1189" t="s">
        <v>1197</v>
      </c>
      <c r="G1189" t="s">
        <v>3361</v>
      </c>
    </row>
    <row r="1190" spans="1:7">
      <c r="A1190" t="s">
        <v>7023</v>
      </c>
      <c r="B1190" t="s">
        <v>7024</v>
      </c>
      <c r="G1190" t="s">
        <v>104</v>
      </c>
    </row>
    <row r="1191" spans="1:7">
      <c r="A1191" t="s">
        <v>4249</v>
      </c>
      <c r="B1191" t="s">
        <v>4250</v>
      </c>
      <c r="G1191" t="s">
        <v>7391</v>
      </c>
    </row>
    <row r="1192" spans="1:7">
      <c r="A1192" t="s">
        <v>5243</v>
      </c>
      <c r="B1192" t="s">
        <v>6032</v>
      </c>
      <c r="G1192" t="s">
        <v>3362</v>
      </c>
    </row>
    <row r="1193" spans="1:7">
      <c r="A1193" t="s">
        <v>4547</v>
      </c>
      <c r="B1193" t="s">
        <v>4548</v>
      </c>
      <c r="G1193" t="s">
        <v>5351</v>
      </c>
    </row>
    <row r="1194" spans="1:7">
      <c r="A1194" t="s">
        <v>5245</v>
      </c>
      <c r="B1194" t="s">
        <v>6033</v>
      </c>
      <c r="G1194" t="s">
        <v>2882</v>
      </c>
    </row>
    <row r="1195" spans="1:7">
      <c r="A1195" t="s">
        <v>6784</v>
      </c>
      <c r="B1195" t="s">
        <v>6785</v>
      </c>
      <c r="G1195" t="s">
        <v>2882</v>
      </c>
    </row>
    <row r="1196" spans="1:7">
      <c r="A1196" t="s">
        <v>1825</v>
      </c>
      <c r="B1196" t="s">
        <v>1666</v>
      </c>
      <c r="G1196" t="s">
        <v>2844</v>
      </c>
    </row>
    <row r="1197" spans="1:7">
      <c r="A1197" s="191" t="s">
        <v>7324</v>
      </c>
      <c r="B1197" s="191" t="s">
        <v>7325</v>
      </c>
      <c r="G1197" t="s">
        <v>2907</v>
      </c>
    </row>
    <row r="1198" spans="1:7">
      <c r="A1198" t="s">
        <v>1842</v>
      </c>
      <c r="B1198" t="s">
        <v>4644</v>
      </c>
      <c r="G1198" t="s">
        <v>5354</v>
      </c>
    </row>
    <row r="1199" spans="1:7">
      <c r="A1199" s="191" t="s">
        <v>7570</v>
      </c>
      <c r="B1199" s="191" t="s">
        <v>7571</v>
      </c>
      <c r="G1199" t="s">
        <v>106</v>
      </c>
    </row>
    <row r="1200" spans="1:7">
      <c r="A1200" t="s">
        <v>5247</v>
      </c>
      <c r="B1200" t="s">
        <v>6034</v>
      </c>
      <c r="G1200" t="s">
        <v>5356</v>
      </c>
    </row>
    <row r="1201" spans="1:7">
      <c r="A1201" t="s">
        <v>5249</v>
      </c>
      <c r="B1201" t="s">
        <v>7711</v>
      </c>
      <c r="G1201" t="s">
        <v>5357</v>
      </c>
    </row>
    <row r="1202" spans="1:7">
      <c r="A1202" t="s">
        <v>3301</v>
      </c>
      <c r="B1202" t="s">
        <v>3302</v>
      </c>
      <c r="G1202" t="s">
        <v>1617</v>
      </c>
    </row>
    <row r="1203" spans="1:7">
      <c r="A1203" s="302" t="s">
        <v>6818</v>
      </c>
      <c r="B1203" s="302" t="s">
        <v>6819</v>
      </c>
      <c r="G1203" t="s">
        <v>3364</v>
      </c>
    </row>
    <row r="1204" spans="1:7">
      <c r="A1204" t="s">
        <v>4594</v>
      </c>
      <c r="B1204" t="s">
        <v>4595</v>
      </c>
      <c r="G1204" t="s">
        <v>1814</v>
      </c>
    </row>
    <row r="1205" spans="1:7">
      <c r="A1205" t="s">
        <v>5251</v>
      </c>
      <c r="B1205" t="s">
        <v>6035</v>
      </c>
      <c r="G1205" t="s">
        <v>3366</v>
      </c>
    </row>
    <row r="1206" spans="1:7">
      <c r="A1206" t="s">
        <v>6701</v>
      </c>
      <c r="B1206" t="s">
        <v>6702</v>
      </c>
      <c r="G1206" t="s">
        <v>1537</v>
      </c>
    </row>
    <row r="1207" spans="1:7">
      <c r="A1207" t="s">
        <v>5253</v>
      </c>
      <c r="B1207" t="s">
        <v>6036</v>
      </c>
      <c r="G1207" t="s">
        <v>5359</v>
      </c>
    </row>
    <row r="1208" spans="1:7">
      <c r="A1208" t="s">
        <v>5255</v>
      </c>
      <c r="B1208" t="s">
        <v>6037</v>
      </c>
      <c r="G1208" s="191" t="s">
        <v>7326</v>
      </c>
    </row>
    <row r="1209" spans="1:7">
      <c r="A1209" t="s">
        <v>1690</v>
      </c>
      <c r="B1209" t="s">
        <v>1691</v>
      </c>
      <c r="G1209" s="268" t="s">
        <v>6514</v>
      </c>
    </row>
    <row r="1210" spans="1:7">
      <c r="A1210" t="s">
        <v>5257</v>
      </c>
      <c r="B1210" t="s">
        <v>6038</v>
      </c>
      <c r="G1210" t="s">
        <v>5361</v>
      </c>
    </row>
    <row r="1211" spans="1:7">
      <c r="A1211" s="191" t="s">
        <v>7572</v>
      </c>
      <c r="B1211" s="191" t="s">
        <v>7573</v>
      </c>
      <c r="G1211" t="s">
        <v>7393</v>
      </c>
    </row>
    <row r="1212" spans="1:7">
      <c r="A1212" t="s">
        <v>3815</v>
      </c>
      <c r="B1212" t="s">
        <v>3816</v>
      </c>
      <c r="G1212" t="s">
        <v>5363</v>
      </c>
    </row>
    <row r="1213" spans="1:7">
      <c r="A1213" t="s">
        <v>7383</v>
      </c>
      <c r="B1213" t="s">
        <v>7384</v>
      </c>
      <c r="G1213" t="s">
        <v>110</v>
      </c>
    </row>
    <row r="1214" spans="1:7">
      <c r="A1214" t="s">
        <v>5259</v>
      </c>
      <c r="B1214" t="s">
        <v>6039</v>
      </c>
      <c r="G1214" t="s">
        <v>5365</v>
      </c>
    </row>
    <row r="1215" spans="1:7">
      <c r="A1215" t="s">
        <v>93</v>
      </c>
      <c r="B1215" t="s">
        <v>94</v>
      </c>
      <c r="G1215" t="s">
        <v>5367</v>
      </c>
    </row>
    <row r="1216" spans="1:7">
      <c r="A1216" t="s">
        <v>95</v>
      </c>
      <c r="B1216" t="s">
        <v>96</v>
      </c>
      <c r="G1216" t="s">
        <v>5369</v>
      </c>
    </row>
    <row r="1217" spans="1:7">
      <c r="A1217" t="s">
        <v>7385</v>
      </c>
      <c r="B1217" t="s">
        <v>7386</v>
      </c>
      <c r="G1217" t="s">
        <v>2659</v>
      </c>
    </row>
    <row r="1218" spans="1:7">
      <c r="A1218" t="s">
        <v>7387</v>
      </c>
      <c r="B1218" t="s">
        <v>7388</v>
      </c>
      <c r="G1218" t="s">
        <v>7395</v>
      </c>
    </row>
    <row r="1219" spans="1:7">
      <c r="A1219" t="s">
        <v>7450</v>
      </c>
      <c r="B1219" t="s">
        <v>7451</v>
      </c>
      <c r="G1219" s="302" t="s">
        <v>6816</v>
      </c>
    </row>
    <row r="1220" spans="1:7">
      <c r="A1220" t="s">
        <v>5261</v>
      </c>
      <c r="B1220" t="s">
        <v>6040</v>
      </c>
      <c r="G1220" t="s">
        <v>5371</v>
      </c>
    </row>
    <row r="1221" spans="1:7">
      <c r="A1221" t="s">
        <v>4223</v>
      </c>
      <c r="B1221" t="s">
        <v>6633</v>
      </c>
      <c r="G1221" t="s">
        <v>5373</v>
      </c>
    </row>
    <row r="1222" spans="1:7">
      <c r="A1222" t="s">
        <v>4223</v>
      </c>
      <c r="B1222" t="s">
        <v>6633</v>
      </c>
      <c r="G1222" t="s">
        <v>5375</v>
      </c>
    </row>
    <row r="1223" spans="1:7">
      <c r="A1223" t="s">
        <v>5264</v>
      </c>
      <c r="B1223" t="s">
        <v>6041</v>
      </c>
      <c r="G1223" t="s">
        <v>2831</v>
      </c>
    </row>
    <row r="1224" spans="1:7">
      <c r="A1224" s="303" t="s">
        <v>7269</v>
      </c>
      <c r="B1224" s="303" t="s">
        <v>7270</v>
      </c>
      <c r="G1224" t="s">
        <v>5377</v>
      </c>
    </row>
    <row r="1225" spans="1:7">
      <c r="A1225" t="s">
        <v>4477</v>
      </c>
      <c r="B1225" t="s">
        <v>4478</v>
      </c>
      <c r="G1225" t="s">
        <v>1548</v>
      </c>
    </row>
    <row r="1226" spans="1:7">
      <c r="A1226" s="191" t="s">
        <v>7574</v>
      </c>
      <c r="B1226" s="191" t="s">
        <v>7575</v>
      </c>
      <c r="G1226" t="s">
        <v>3368</v>
      </c>
    </row>
    <row r="1227" spans="1:7">
      <c r="A1227" t="s">
        <v>447</v>
      </c>
      <c r="B1227" t="s">
        <v>3303</v>
      </c>
      <c r="G1227" t="s">
        <v>5379</v>
      </c>
    </row>
    <row r="1228" spans="1:7">
      <c r="A1228" s="191" t="s">
        <v>7322</v>
      </c>
      <c r="B1228" s="191" t="s">
        <v>7323</v>
      </c>
      <c r="G1228" t="s">
        <v>5381</v>
      </c>
    </row>
    <row r="1229" spans="1:7">
      <c r="A1229" t="s">
        <v>7647</v>
      </c>
      <c r="B1229" t="s">
        <v>7648</v>
      </c>
      <c r="G1229" t="s">
        <v>4338</v>
      </c>
    </row>
    <row r="1230" spans="1:7">
      <c r="A1230" t="s">
        <v>4554</v>
      </c>
      <c r="B1230" t="s">
        <v>4555</v>
      </c>
      <c r="G1230" t="s">
        <v>3369</v>
      </c>
    </row>
    <row r="1231" spans="1:7">
      <c r="A1231" t="s">
        <v>4361</v>
      </c>
      <c r="B1231" t="s">
        <v>4362</v>
      </c>
      <c r="G1231" t="s">
        <v>3371</v>
      </c>
    </row>
    <row r="1232" spans="1:7">
      <c r="A1232" t="s">
        <v>4363</v>
      </c>
      <c r="B1232" t="s">
        <v>4364</v>
      </c>
      <c r="G1232" t="s">
        <v>3373</v>
      </c>
    </row>
    <row r="1233" spans="1:7">
      <c r="A1233" t="s">
        <v>4556</v>
      </c>
      <c r="B1233" t="s">
        <v>4557</v>
      </c>
      <c r="G1233" t="s">
        <v>5383</v>
      </c>
    </row>
    <row r="1234" spans="1:7">
      <c r="A1234" t="s">
        <v>4392</v>
      </c>
      <c r="B1234" t="s">
        <v>4393</v>
      </c>
      <c r="G1234" t="s">
        <v>4598</v>
      </c>
    </row>
    <row r="1235" spans="1:7">
      <c r="A1235" t="s">
        <v>3304</v>
      </c>
      <c r="B1235" t="s">
        <v>6824</v>
      </c>
      <c r="G1235" t="s">
        <v>1484</v>
      </c>
    </row>
    <row r="1236" spans="1:7">
      <c r="A1236" t="s">
        <v>3305</v>
      </c>
      <c r="B1236" t="s">
        <v>3306</v>
      </c>
      <c r="G1236" t="s">
        <v>7397</v>
      </c>
    </row>
    <row r="1237" spans="1:7">
      <c r="A1237" t="s">
        <v>7649</v>
      </c>
      <c r="B1237" t="s">
        <v>7650</v>
      </c>
      <c r="G1237" t="s">
        <v>4523</v>
      </c>
    </row>
    <row r="1238" spans="1:7">
      <c r="A1238" s="303" t="s">
        <v>7028</v>
      </c>
      <c r="B1238" t="s">
        <v>7029</v>
      </c>
      <c r="G1238" t="s">
        <v>2552</v>
      </c>
    </row>
    <row r="1239" spans="1:7">
      <c r="A1239" t="s">
        <v>2423</v>
      </c>
      <c r="B1239" t="s">
        <v>2424</v>
      </c>
      <c r="G1239" t="s">
        <v>111</v>
      </c>
    </row>
    <row r="1240" spans="1:7">
      <c r="A1240" t="s">
        <v>7213</v>
      </c>
      <c r="B1240" t="s">
        <v>7214</v>
      </c>
      <c r="G1240" t="s">
        <v>760</v>
      </c>
    </row>
    <row r="1241" spans="1:7">
      <c r="A1241" t="s">
        <v>5266</v>
      </c>
      <c r="B1241" t="s">
        <v>6042</v>
      </c>
      <c r="G1241" t="s">
        <v>3376</v>
      </c>
    </row>
    <row r="1242" spans="1:7">
      <c r="A1242" s="191" t="s">
        <v>7508</v>
      </c>
      <c r="B1242" s="191" t="s">
        <v>7509</v>
      </c>
      <c r="G1242" t="s">
        <v>5385</v>
      </c>
    </row>
    <row r="1243" spans="1:7">
      <c r="A1243" t="s">
        <v>7088</v>
      </c>
      <c r="B1243" t="s">
        <v>7089</v>
      </c>
      <c r="G1243" t="s">
        <v>5387</v>
      </c>
    </row>
    <row r="1244" spans="1:7">
      <c r="A1244" t="s">
        <v>3307</v>
      </c>
      <c r="B1244" t="s">
        <v>3308</v>
      </c>
      <c r="G1244" t="s">
        <v>4667</v>
      </c>
    </row>
    <row r="1245" spans="1:7">
      <c r="A1245" t="s">
        <v>7090</v>
      </c>
      <c r="B1245" t="s">
        <v>7091</v>
      </c>
      <c r="G1245" t="s">
        <v>2495</v>
      </c>
    </row>
    <row r="1246" spans="1:7">
      <c r="A1246" t="s">
        <v>6608</v>
      </c>
      <c r="B1246" t="s">
        <v>6600</v>
      </c>
      <c r="G1246" t="s">
        <v>7651</v>
      </c>
    </row>
    <row r="1247" spans="1:7">
      <c r="A1247" t="s">
        <v>2740</v>
      </c>
      <c r="B1247" t="s">
        <v>2741</v>
      </c>
      <c r="G1247" t="s">
        <v>5389</v>
      </c>
    </row>
    <row r="1248" spans="1:7">
      <c r="A1248" t="s">
        <v>5268</v>
      </c>
      <c r="B1248" t="s">
        <v>6043</v>
      </c>
      <c r="G1248" t="s">
        <v>5390</v>
      </c>
    </row>
    <row r="1249" spans="1:7">
      <c r="A1249" t="s">
        <v>3309</v>
      </c>
      <c r="B1249" t="s">
        <v>3310</v>
      </c>
      <c r="G1249" t="s">
        <v>5392</v>
      </c>
    </row>
    <row r="1250" spans="1:7">
      <c r="A1250" t="s">
        <v>5270</v>
      </c>
      <c r="B1250" t="s">
        <v>6044</v>
      </c>
      <c r="G1250" t="s">
        <v>5394</v>
      </c>
    </row>
    <row r="1251" spans="1:7">
      <c r="A1251" t="s">
        <v>3311</v>
      </c>
      <c r="B1251" t="s">
        <v>3572</v>
      </c>
      <c r="G1251" t="s">
        <v>5396</v>
      </c>
    </row>
    <row r="1252" spans="1:7">
      <c r="A1252" t="s">
        <v>5272</v>
      </c>
      <c r="B1252" t="s">
        <v>6045</v>
      </c>
      <c r="G1252" t="s">
        <v>4396</v>
      </c>
    </row>
    <row r="1253" spans="1:7">
      <c r="A1253" t="s">
        <v>5274</v>
      </c>
      <c r="B1253" t="s">
        <v>6046</v>
      </c>
      <c r="G1253" t="s">
        <v>4281</v>
      </c>
    </row>
    <row r="1254" spans="1:7">
      <c r="A1254" t="s">
        <v>4596</v>
      </c>
      <c r="B1254" t="s">
        <v>4597</v>
      </c>
      <c r="G1254" t="s">
        <v>4281</v>
      </c>
    </row>
    <row r="1255" spans="1:7">
      <c r="A1255" t="s">
        <v>3692</v>
      </c>
      <c r="B1255" t="s">
        <v>3693</v>
      </c>
      <c r="G1255" t="s">
        <v>3820</v>
      </c>
    </row>
    <row r="1256" spans="1:7">
      <c r="A1256" t="s">
        <v>3817</v>
      </c>
      <c r="B1256" t="s">
        <v>3818</v>
      </c>
      <c r="G1256" t="s">
        <v>5399</v>
      </c>
    </row>
    <row r="1257" spans="1:7">
      <c r="A1257" t="s">
        <v>7452</v>
      </c>
      <c r="B1257" t="s">
        <v>7453</v>
      </c>
      <c r="G1257" t="s">
        <v>2709</v>
      </c>
    </row>
    <row r="1258" spans="1:7">
      <c r="A1258" t="s">
        <v>4674</v>
      </c>
      <c r="B1258" t="s">
        <v>1616</v>
      </c>
      <c r="G1258" t="s">
        <v>5401</v>
      </c>
    </row>
    <row r="1259" spans="1:7">
      <c r="A1259" t="s">
        <v>4314</v>
      </c>
      <c r="B1259" t="s">
        <v>4315</v>
      </c>
      <c r="G1259" s="303" t="s">
        <v>6917</v>
      </c>
    </row>
    <row r="1260" spans="1:7">
      <c r="A1260" t="s">
        <v>5276</v>
      </c>
      <c r="B1260" t="s">
        <v>4315</v>
      </c>
      <c r="G1260" t="s">
        <v>4676</v>
      </c>
    </row>
    <row r="1261" spans="1:7">
      <c r="A1261" t="s">
        <v>5278</v>
      </c>
      <c r="B1261" t="s">
        <v>6047</v>
      </c>
      <c r="G1261" t="s">
        <v>5403</v>
      </c>
    </row>
    <row r="1262" spans="1:7">
      <c r="A1262" t="s">
        <v>5280</v>
      </c>
      <c r="B1262" t="s">
        <v>6048</v>
      </c>
      <c r="G1262" t="s">
        <v>2453</v>
      </c>
    </row>
    <row r="1263" spans="1:7">
      <c r="A1263" t="s">
        <v>5282</v>
      </c>
      <c r="B1263" t="s">
        <v>6049</v>
      </c>
      <c r="G1263" t="s">
        <v>2453</v>
      </c>
    </row>
    <row r="1264" spans="1:7">
      <c r="A1264" t="s">
        <v>5284</v>
      </c>
      <c r="B1264" t="s">
        <v>6050</v>
      </c>
      <c r="G1264" t="s">
        <v>5406</v>
      </c>
    </row>
    <row r="1265" spans="1:7">
      <c r="A1265" t="s">
        <v>4060</v>
      </c>
      <c r="B1265" t="s">
        <v>4498</v>
      </c>
      <c r="G1265" t="s">
        <v>5408</v>
      </c>
    </row>
    <row r="1266" spans="1:7">
      <c r="A1266" t="s">
        <v>7048</v>
      </c>
      <c r="B1266" t="s">
        <v>7049</v>
      </c>
      <c r="G1266" t="s">
        <v>5410</v>
      </c>
    </row>
    <row r="1267" spans="1:7">
      <c r="A1267" t="s">
        <v>5286</v>
      </c>
      <c r="B1267" t="s">
        <v>6051</v>
      </c>
      <c r="G1267" t="s">
        <v>5412</v>
      </c>
    </row>
    <row r="1268" spans="1:7">
      <c r="A1268" t="s">
        <v>3313</v>
      </c>
      <c r="B1268" t="s">
        <v>3312</v>
      </c>
      <c r="G1268" t="s">
        <v>4728</v>
      </c>
    </row>
    <row r="1269" spans="1:7">
      <c r="A1269" t="s">
        <v>3850</v>
      </c>
      <c r="B1269" t="s">
        <v>3880</v>
      </c>
      <c r="G1269" t="s">
        <v>4730</v>
      </c>
    </row>
    <row r="1270" spans="1:7">
      <c r="A1270" t="s">
        <v>4061</v>
      </c>
      <c r="B1270" t="s">
        <v>4064</v>
      </c>
      <c r="G1270" t="s">
        <v>6862</v>
      </c>
    </row>
    <row r="1271" spans="1:7">
      <c r="A1271" t="s">
        <v>4251</v>
      </c>
      <c r="B1271" t="s">
        <v>4252</v>
      </c>
      <c r="G1271" t="s">
        <v>4510</v>
      </c>
    </row>
    <row r="1272" spans="1:7">
      <c r="A1272" t="s">
        <v>5288</v>
      </c>
      <c r="B1272" t="s">
        <v>6052</v>
      </c>
      <c r="G1272" t="s">
        <v>2399</v>
      </c>
    </row>
    <row r="1273" spans="1:7">
      <c r="A1273" t="s">
        <v>2425</v>
      </c>
      <c r="B1273" t="s">
        <v>2839</v>
      </c>
      <c r="G1273" t="s">
        <v>2399</v>
      </c>
    </row>
    <row r="1274" spans="1:7">
      <c r="A1274" t="s">
        <v>2949</v>
      </c>
      <c r="B1274" t="s">
        <v>2964</v>
      </c>
      <c r="G1274" t="s">
        <v>7653</v>
      </c>
    </row>
    <row r="1275" spans="1:7">
      <c r="A1275" t="s">
        <v>6833</v>
      </c>
      <c r="B1275" t="s">
        <v>6834</v>
      </c>
      <c r="G1275" t="s">
        <v>5415</v>
      </c>
    </row>
    <row r="1276" spans="1:7">
      <c r="A1276" t="s">
        <v>5290</v>
      </c>
      <c r="B1276" t="s">
        <v>6053</v>
      </c>
      <c r="G1276" t="s">
        <v>3822</v>
      </c>
    </row>
    <row r="1277" spans="1:7">
      <c r="A1277" t="s">
        <v>4336</v>
      </c>
      <c r="B1277" t="s">
        <v>4337</v>
      </c>
      <c r="G1277" t="s">
        <v>4685</v>
      </c>
    </row>
    <row r="1278" spans="1:7">
      <c r="A1278" t="s">
        <v>4429</v>
      </c>
      <c r="B1278" t="s">
        <v>6705</v>
      </c>
      <c r="G1278" t="s">
        <v>234</v>
      </c>
    </row>
    <row r="1279" spans="1:7">
      <c r="A1279" t="s">
        <v>3314</v>
      </c>
      <c r="B1279" t="s">
        <v>3315</v>
      </c>
      <c r="G1279" s="303" t="s">
        <v>6872</v>
      </c>
    </row>
    <row r="1280" spans="1:7">
      <c r="A1280" t="s">
        <v>5292</v>
      </c>
      <c r="B1280" t="s">
        <v>6054</v>
      </c>
      <c r="G1280" t="s">
        <v>4722</v>
      </c>
    </row>
    <row r="1281" spans="1:7">
      <c r="A1281" s="303" t="s">
        <v>7013</v>
      </c>
      <c r="B1281" t="s">
        <v>7014</v>
      </c>
      <c r="G1281" t="s">
        <v>1502</v>
      </c>
    </row>
    <row r="1282" spans="1:7">
      <c r="A1282" s="303" t="s">
        <v>7734</v>
      </c>
      <c r="B1282" t="s">
        <v>7737</v>
      </c>
      <c r="G1282" t="s">
        <v>5417</v>
      </c>
    </row>
    <row r="1283" spans="1:7">
      <c r="A1283" t="s">
        <v>3316</v>
      </c>
      <c r="B1283" t="s">
        <v>3317</v>
      </c>
      <c r="G1283" t="s">
        <v>7099</v>
      </c>
    </row>
    <row r="1284" spans="1:7">
      <c r="A1284" t="s">
        <v>1883</v>
      </c>
      <c r="B1284" t="s">
        <v>1884</v>
      </c>
      <c r="G1284" t="s">
        <v>2743</v>
      </c>
    </row>
    <row r="1285" spans="1:7">
      <c r="A1285" t="s">
        <v>98</v>
      </c>
      <c r="B1285" t="s">
        <v>99</v>
      </c>
      <c r="G1285" s="303" t="s">
        <v>6991</v>
      </c>
    </row>
    <row r="1286" spans="1:7">
      <c r="A1286" t="s">
        <v>5294</v>
      </c>
      <c r="B1286" t="s">
        <v>6055</v>
      </c>
      <c r="G1286" s="303" t="s">
        <v>7458</v>
      </c>
    </row>
    <row r="1287" spans="1:7">
      <c r="A1287" t="s">
        <v>2950</v>
      </c>
      <c r="B1287" t="s">
        <v>2965</v>
      </c>
      <c r="G1287" t="s">
        <v>7217</v>
      </c>
    </row>
    <row r="1288" spans="1:7">
      <c r="A1288" t="s">
        <v>5296</v>
      </c>
      <c r="B1288" t="s">
        <v>6056</v>
      </c>
      <c r="G1288" t="s">
        <v>7655</v>
      </c>
    </row>
    <row r="1289" spans="1:7">
      <c r="A1289" t="s">
        <v>3318</v>
      </c>
      <c r="B1289" t="s">
        <v>3319</v>
      </c>
      <c r="G1289" t="s">
        <v>1851</v>
      </c>
    </row>
    <row r="1290" spans="1:7">
      <c r="A1290" t="s">
        <v>3320</v>
      </c>
      <c r="B1290" t="s">
        <v>3321</v>
      </c>
      <c r="G1290" t="s">
        <v>7399</v>
      </c>
    </row>
    <row r="1291" spans="1:7">
      <c r="A1291" t="s">
        <v>5298</v>
      </c>
      <c r="B1291" t="s">
        <v>3321</v>
      </c>
      <c r="G1291" t="s">
        <v>5419</v>
      </c>
    </row>
    <row r="1292" spans="1:7">
      <c r="A1292" t="s">
        <v>3322</v>
      </c>
      <c r="B1292" t="s">
        <v>3323</v>
      </c>
      <c r="G1292" t="s">
        <v>3824</v>
      </c>
    </row>
    <row r="1293" spans="1:7">
      <c r="A1293" t="s">
        <v>7389</v>
      </c>
      <c r="B1293" t="s">
        <v>7390</v>
      </c>
      <c r="G1293" t="s">
        <v>5421</v>
      </c>
    </row>
    <row r="1294" spans="1:7">
      <c r="A1294" t="s">
        <v>6929</v>
      </c>
      <c r="B1294" t="s">
        <v>6930</v>
      </c>
      <c r="G1294" t="s">
        <v>2802</v>
      </c>
    </row>
    <row r="1295" spans="1:7">
      <c r="A1295" t="s">
        <v>5299</v>
      </c>
      <c r="B1295" t="s">
        <v>6057</v>
      </c>
      <c r="G1295" t="s">
        <v>3872</v>
      </c>
    </row>
    <row r="1296" spans="1:7">
      <c r="A1296" t="s">
        <v>3819</v>
      </c>
      <c r="B1296" t="s">
        <v>4302</v>
      </c>
      <c r="G1296" t="s">
        <v>5423</v>
      </c>
    </row>
    <row r="1297" spans="1:7">
      <c r="A1297" t="s">
        <v>7215</v>
      </c>
      <c r="B1297" t="s">
        <v>7216</v>
      </c>
      <c r="G1297" t="s">
        <v>5425</v>
      </c>
    </row>
    <row r="1298" spans="1:7">
      <c r="A1298" t="s">
        <v>5300</v>
      </c>
      <c r="B1298" t="s">
        <v>6058</v>
      </c>
      <c r="G1298" t="s">
        <v>6981</v>
      </c>
    </row>
    <row r="1299" spans="1:7">
      <c r="A1299" t="s">
        <v>5302</v>
      </c>
      <c r="B1299" t="s">
        <v>6059</v>
      </c>
      <c r="G1299" t="s">
        <v>7738</v>
      </c>
    </row>
    <row r="1300" spans="1:7">
      <c r="A1300" t="s">
        <v>5304</v>
      </c>
      <c r="B1300" t="s">
        <v>3691</v>
      </c>
      <c r="G1300" t="s">
        <v>7739</v>
      </c>
    </row>
    <row r="1301" spans="1:7">
      <c r="A1301" t="s">
        <v>1250</v>
      </c>
      <c r="B1301" t="s">
        <v>1813</v>
      </c>
      <c r="G1301" t="s">
        <v>5427</v>
      </c>
    </row>
    <row r="1302" spans="1:7" ht="14.85" customHeight="1">
      <c r="A1302" t="s">
        <v>5306</v>
      </c>
      <c r="B1302" t="s">
        <v>6060</v>
      </c>
      <c r="G1302" t="s">
        <v>5429</v>
      </c>
    </row>
    <row r="1303" spans="1:7">
      <c r="A1303" t="s">
        <v>1895</v>
      </c>
      <c r="B1303" t="s">
        <v>3324</v>
      </c>
      <c r="G1303" t="s">
        <v>5429</v>
      </c>
    </row>
    <row r="1304" spans="1:7">
      <c r="A1304" t="s">
        <v>4346</v>
      </c>
      <c r="B1304" t="s">
        <v>4347</v>
      </c>
      <c r="G1304" t="s">
        <v>5431</v>
      </c>
    </row>
    <row r="1305" spans="1:7">
      <c r="A1305" t="s">
        <v>4493</v>
      </c>
      <c r="B1305" t="s">
        <v>4494</v>
      </c>
      <c r="G1305" t="s">
        <v>4419</v>
      </c>
    </row>
    <row r="1306" spans="1:7">
      <c r="A1306" t="s">
        <v>4749</v>
      </c>
      <c r="B1306" t="s">
        <v>4750</v>
      </c>
      <c r="G1306" t="s">
        <v>5433</v>
      </c>
    </row>
    <row r="1307" spans="1:7">
      <c r="A1307" t="s">
        <v>4749</v>
      </c>
      <c r="B1307" t="s">
        <v>4750</v>
      </c>
      <c r="G1307" t="s">
        <v>5434</v>
      </c>
    </row>
    <row r="1308" spans="1:7">
      <c r="A1308" t="s">
        <v>3325</v>
      </c>
      <c r="B1308" t="s">
        <v>4280</v>
      </c>
      <c r="G1308" t="s">
        <v>4326</v>
      </c>
    </row>
    <row r="1309" spans="1:7">
      <c r="A1309" t="s">
        <v>3326</v>
      </c>
      <c r="B1309" t="s">
        <v>3327</v>
      </c>
      <c r="G1309" t="s">
        <v>5436</v>
      </c>
    </row>
    <row r="1310" spans="1:7">
      <c r="A1310" t="s">
        <v>3328</v>
      </c>
      <c r="B1310" t="s">
        <v>3329</v>
      </c>
      <c r="G1310" t="s">
        <v>7740</v>
      </c>
    </row>
    <row r="1311" spans="1:7">
      <c r="A1311" s="303" t="s">
        <v>6892</v>
      </c>
      <c r="B1311" t="s">
        <v>6893</v>
      </c>
      <c r="G1311" t="s">
        <v>3851</v>
      </c>
    </row>
    <row r="1312" spans="1:7">
      <c r="A1312" s="303" t="s">
        <v>6995</v>
      </c>
      <c r="B1312" t="s">
        <v>6996</v>
      </c>
      <c r="G1312" t="s">
        <v>5438</v>
      </c>
    </row>
    <row r="1313" spans="1:7">
      <c r="A1313" s="303" t="s">
        <v>6915</v>
      </c>
      <c r="B1313" t="s">
        <v>6916</v>
      </c>
      <c r="G1313" s="303" t="s">
        <v>7007</v>
      </c>
    </row>
    <row r="1314" spans="1:7">
      <c r="A1314" t="s">
        <v>5308</v>
      </c>
      <c r="B1314" t="s">
        <v>6061</v>
      </c>
      <c r="G1314" t="s">
        <v>4264</v>
      </c>
    </row>
    <row r="1315" spans="1:7">
      <c r="A1315" t="s">
        <v>1530</v>
      </c>
      <c r="B1315" t="s">
        <v>1531</v>
      </c>
      <c r="G1315" t="s">
        <v>3001</v>
      </c>
    </row>
    <row r="1316" spans="1:7">
      <c r="A1316" s="302" t="s">
        <v>7271</v>
      </c>
      <c r="B1316" t="s">
        <v>7272</v>
      </c>
      <c r="G1316" t="s">
        <v>5440</v>
      </c>
    </row>
    <row r="1317" spans="1:7">
      <c r="A1317" t="s">
        <v>5310</v>
      </c>
      <c r="B1317" t="s">
        <v>6062</v>
      </c>
      <c r="G1317" s="191" t="s">
        <v>7328</v>
      </c>
    </row>
    <row r="1318" spans="1:7">
      <c r="A1318" t="s">
        <v>5312</v>
      </c>
      <c r="B1318" t="s">
        <v>6063</v>
      </c>
      <c r="G1318" t="s">
        <v>5442</v>
      </c>
    </row>
    <row r="1319" spans="1:7">
      <c r="A1319" t="s">
        <v>5314</v>
      </c>
      <c r="B1319" t="s">
        <v>6064</v>
      </c>
      <c r="G1319" t="s">
        <v>6949</v>
      </c>
    </row>
    <row r="1320" spans="1:7">
      <c r="A1320" t="s">
        <v>3330</v>
      </c>
      <c r="B1320" t="s">
        <v>3331</v>
      </c>
      <c r="G1320" t="s">
        <v>7657</v>
      </c>
    </row>
    <row r="1321" spans="1:7">
      <c r="A1321" t="s">
        <v>1522</v>
      </c>
      <c r="B1321" t="s">
        <v>1523</v>
      </c>
      <c r="G1321" t="s">
        <v>5444</v>
      </c>
    </row>
    <row r="1322" spans="1:7">
      <c r="A1322" t="s">
        <v>6856</v>
      </c>
      <c r="B1322" t="s">
        <v>6857</v>
      </c>
      <c r="G1322" t="s">
        <v>7103</v>
      </c>
    </row>
    <row r="1323" spans="1:7">
      <c r="A1323" t="s">
        <v>3332</v>
      </c>
      <c r="B1323" t="s">
        <v>3333</v>
      </c>
      <c r="G1323" t="s">
        <v>5446</v>
      </c>
    </row>
    <row r="1324" spans="1:7">
      <c r="A1324" t="s">
        <v>5315</v>
      </c>
      <c r="B1324" t="s">
        <v>6065</v>
      </c>
      <c r="G1324" s="191" t="s">
        <v>7331</v>
      </c>
    </row>
    <row r="1325" spans="1:7">
      <c r="A1325" t="s">
        <v>3334</v>
      </c>
      <c r="B1325" t="s">
        <v>3335</v>
      </c>
      <c r="G1325" t="s">
        <v>5448</v>
      </c>
    </row>
    <row r="1326" spans="1:7">
      <c r="A1326" t="s">
        <v>3336</v>
      </c>
      <c r="B1326" t="s">
        <v>3337</v>
      </c>
      <c r="G1326" t="s">
        <v>5450</v>
      </c>
    </row>
    <row r="1327" spans="1:7">
      <c r="A1327" t="s">
        <v>3336</v>
      </c>
      <c r="B1327" t="s">
        <v>3337</v>
      </c>
      <c r="G1327" t="s">
        <v>3378</v>
      </c>
    </row>
    <row r="1328" spans="1:7">
      <c r="A1328" t="s">
        <v>3338</v>
      </c>
      <c r="B1328" t="s">
        <v>4378</v>
      </c>
      <c r="G1328" t="s">
        <v>4253</v>
      </c>
    </row>
    <row r="1329" spans="1:7">
      <c r="A1329" t="s">
        <v>5318</v>
      </c>
      <c r="B1329" t="s">
        <v>6066</v>
      </c>
      <c r="G1329" s="191" t="s">
        <v>7512</v>
      </c>
    </row>
    <row r="1330" spans="1:7">
      <c r="A1330" t="s">
        <v>7454</v>
      </c>
      <c r="B1330" t="s">
        <v>7455</v>
      </c>
      <c r="G1330" s="303" t="s">
        <v>6903</v>
      </c>
    </row>
    <row r="1331" spans="1:7">
      <c r="A1331" t="s">
        <v>2426</v>
      </c>
      <c r="B1331" t="s">
        <v>2427</v>
      </c>
      <c r="G1331" t="s">
        <v>3380</v>
      </c>
    </row>
    <row r="1332" spans="1:7">
      <c r="A1332" t="s">
        <v>5320</v>
      </c>
      <c r="B1332" t="s">
        <v>6067</v>
      </c>
      <c r="G1332" t="s">
        <v>5452</v>
      </c>
    </row>
    <row r="1333" spans="1:7">
      <c r="A1333" t="s">
        <v>3339</v>
      </c>
      <c r="B1333" t="s">
        <v>3340</v>
      </c>
      <c r="G1333" t="s">
        <v>1036</v>
      </c>
    </row>
    <row r="1334" spans="1:7">
      <c r="A1334" t="s">
        <v>3341</v>
      </c>
      <c r="B1334" t="s">
        <v>3342</v>
      </c>
      <c r="G1334" t="s">
        <v>120</v>
      </c>
    </row>
    <row r="1335" spans="1:7">
      <c r="A1335" s="191" t="s">
        <v>7576</v>
      </c>
      <c r="B1335" s="191" t="s">
        <v>7577</v>
      </c>
      <c r="G1335" t="s">
        <v>5454</v>
      </c>
    </row>
    <row r="1336" spans="1:7">
      <c r="A1336" t="s">
        <v>4616</v>
      </c>
      <c r="B1336" t="s">
        <v>2842</v>
      </c>
      <c r="G1336" t="s">
        <v>3382</v>
      </c>
    </row>
    <row r="1337" spans="1:7">
      <c r="A1337" t="s">
        <v>4616</v>
      </c>
      <c r="B1337" t="s">
        <v>2842</v>
      </c>
      <c r="G1337" t="s">
        <v>5456</v>
      </c>
    </row>
    <row r="1338" spans="1:7">
      <c r="A1338" t="s">
        <v>5322</v>
      </c>
      <c r="B1338" t="s">
        <v>6068</v>
      </c>
      <c r="G1338" t="s">
        <v>3709</v>
      </c>
    </row>
    <row r="1339" spans="1:7">
      <c r="A1339" t="s">
        <v>5324</v>
      </c>
      <c r="B1339" t="s">
        <v>6069</v>
      </c>
      <c r="G1339" t="s">
        <v>5457</v>
      </c>
    </row>
    <row r="1340" spans="1:7">
      <c r="A1340" t="s">
        <v>6957</v>
      </c>
      <c r="B1340" t="s">
        <v>6958</v>
      </c>
      <c r="G1340" t="s">
        <v>5459</v>
      </c>
    </row>
    <row r="1341" spans="1:7">
      <c r="A1341" t="s">
        <v>2843</v>
      </c>
      <c r="B1341" t="s">
        <v>126</v>
      </c>
      <c r="G1341" t="s">
        <v>974</v>
      </c>
    </row>
    <row r="1342" spans="1:7">
      <c r="A1342" t="s">
        <v>2843</v>
      </c>
      <c r="B1342" t="s">
        <v>126</v>
      </c>
      <c r="G1342" t="s">
        <v>7050</v>
      </c>
    </row>
    <row r="1343" spans="1:7">
      <c r="A1343" t="s">
        <v>3354</v>
      </c>
      <c r="B1343" t="s">
        <v>103</v>
      </c>
      <c r="G1343" t="s">
        <v>5461</v>
      </c>
    </row>
    <row r="1344" spans="1:7">
      <c r="A1344" t="s">
        <v>7093</v>
      </c>
      <c r="B1344" t="s">
        <v>7094</v>
      </c>
      <c r="G1344" s="191" t="s">
        <v>7582</v>
      </c>
    </row>
    <row r="1345" spans="1:7">
      <c r="A1345" s="303" t="s">
        <v>7273</v>
      </c>
      <c r="B1345" s="303" t="s">
        <v>7274</v>
      </c>
      <c r="G1345" t="s">
        <v>122</v>
      </c>
    </row>
    <row r="1346" spans="1:7">
      <c r="A1346" s="191" t="s">
        <v>7510</v>
      </c>
      <c r="B1346" s="191" t="s">
        <v>7511</v>
      </c>
      <c r="G1346" t="s">
        <v>3745</v>
      </c>
    </row>
    <row r="1347" spans="1:7" ht="17.25" customHeight="1">
      <c r="A1347" t="s">
        <v>7005</v>
      </c>
      <c r="B1347" t="s">
        <v>7006</v>
      </c>
      <c r="G1347" t="s">
        <v>3619</v>
      </c>
    </row>
    <row r="1348" spans="1:7">
      <c r="A1348" t="s">
        <v>3343</v>
      </c>
      <c r="B1348" t="s">
        <v>3344</v>
      </c>
      <c r="G1348" t="s">
        <v>3694</v>
      </c>
    </row>
    <row r="1349" spans="1:7">
      <c r="A1349" t="s">
        <v>2549</v>
      </c>
      <c r="B1349" t="s">
        <v>2550</v>
      </c>
      <c r="G1349" t="s">
        <v>5463</v>
      </c>
    </row>
    <row r="1350" spans="1:7">
      <c r="A1350" t="s">
        <v>1520</v>
      </c>
      <c r="B1350" t="s">
        <v>1521</v>
      </c>
      <c r="G1350" t="s">
        <v>4479</v>
      </c>
    </row>
    <row r="1351" spans="1:7">
      <c r="A1351" t="s">
        <v>3345</v>
      </c>
      <c r="B1351" t="s">
        <v>3346</v>
      </c>
      <c r="G1351" t="s">
        <v>7401</v>
      </c>
    </row>
    <row r="1352" spans="1:7">
      <c r="A1352" t="s">
        <v>2705</v>
      </c>
      <c r="B1352" t="s">
        <v>6070</v>
      </c>
      <c r="G1352" t="s">
        <v>3026</v>
      </c>
    </row>
    <row r="1353" spans="1:7">
      <c r="A1353" t="s">
        <v>4506</v>
      </c>
      <c r="B1353" t="s">
        <v>4507</v>
      </c>
      <c r="G1353" t="s">
        <v>3734</v>
      </c>
    </row>
    <row r="1354" spans="1:7">
      <c r="A1354" t="s">
        <v>100</v>
      </c>
      <c r="B1354" t="s">
        <v>101</v>
      </c>
      <c r="G1354" t="s">
        <v>6987</v>
      </c>
    </row>
    <row r="1355" spans="1:7">
      <c r="A1355" t="s">
        <v>6502</v>
      </c>
      <c r="B1355" t="s">
        <v>6503</v>
      </c>
      <c r="G1355" t="s">
        <v>235</v>
      </c>
    </row>
    <row r="1356" spans="1:7">
      <c r="A1356" t="s">
        <v>3347</v>
      </c>
      <c r="B1356" t="s">
        <v>3348</v>
      </c>
      <c r="G1356" t="s">
        <v>3384</v>
      </c>
    </row>
    <row r="1357" spans="1:7">
      <c r="A1357" t="s">
        <v>3347</v>
      </c>
      <c r="B1357" t="s">
        <v>3348</v>
      </c>
      <c r="G1357" t="s">
        <v>5465</v>
      </c>
    </row>
    <row r="1358" spans="1:7">
      <c r="A1358" t="s">
        <v>3349</v>
      </c>
      <c r="B1358" t="s">
        <v>3350</v>
      </c>
      <c r="G1358" t="s">
        <v>3386</v>
      </c>
    </row>
    <row r="1359" spans="1:7">
      <c r="A1359" s="303" t="s">
        <v>7275</v>
      </c>
      <c r="B1359" s="303" t="s">
        <v>7276</v>
      </c>
      <c r="G1359" t="s">
        <v>5467</v>
      </c>
    </row>
    <row r="1360" spans="1:7">
      <c r="A1360" t="s">
        <v>1591</v>
      </c>
      <c r="B1360" t="s">
        <v>4613</v>
      </c>
      <c r="G1360" t="s">
        <v>6844</v>
      </c>
    </row>
    <row r="1361" spans="1:7">
      <c r="A1361" t="s">
        <v>5328</v>
      </c>
      <c r="B1361" t="s">
        <v>6071</v>
      </c>
      <c r="G1361" t="s">
        <v>5469</v>
      </c>
    </row>
    <row r="1362" spans="1:7">
      <c r="A1362" t="s">
        <v>102</v>
      </c>
      <c r="B1362" t="s">
        <v>4166</v>
      </c>
      <c r="G1362" t="s">
        <v>3388</v>
      </c>
    </row>
    <row r="1363" spans="1:7">
      <c r="A1363" t="s">
        <v>3351</v>
      </c>
      <c r="B1363" t="s">
        <v>3352</v>
      </c>
      <c r="G1363" t="s">
        <v>5470</v>
      </c>
    </row>
    <row r="1364" spans="1:7">
      <c r="A1364" t="s">
        <v>5330</v>
      </c>
      <c r="B1364" t="s">
        <v>6072</v>
      </c>
      <c r="G1364" t="s">
        <v>7044</v>
      </c>
    </row>
    <row r="1365" spans="1:7">
      <c r="A1365" s="303" t="s">
        <v>7277</v>
      </c>
      <c r="B1365" s="303" t="s">
        <v>7278</v>
      </c>
      <c r="G1365" t="s">
        <v>3390</v>
      </c>
    </row>
    <row r="1366" spans="1:7">
      <c r="A1366" t="s">
        <v>3568</v>
      </c>
      <c r="B1366" t="s">
        <v>3569</v>
      </c>
      <c r="G1366" t="s">
        <v>3028</v>
      </c>
    </row>
    <row r="1367" spans="1:7">
      <c r="A1367" t="s">
        <v>4508</v>
      </c>
      <c r="B1367" t="s">
        <v>4509</v>
      </c>
      <c r="G1367" t="s">
        <v>5472</v>
      </c>
    </row>
    <row r="1368" spans="1:7">
      <c r="A1368" t="s">
        <v>7456</v>
      </c>
      <c r="B1368" t="s">
        <v>7457</v>
      </c>
      <c r="G1368" t="s">
        <v>128</v>
      </c>
    </row>
    <row r="1369" spans="1:7">
      <c r="A1369" t="s">
        <v>4562</v>
      </c>
      <c r="B1369" t="s">
        <v>4563</v>
      </c>
      <c r="G1369" t="s">
        <v>4305</v>
      </c>
    </row>
    <row r="1370" spans="1:7">
      <c r="A1370" t="s">
        <v>7096</v>
      </c>
      <c r="B1370" t="s">
        <v>7097</v>
      </c>
      <c r="G1370" t="s">
        <v>7403</v>
      </c>
    </row>
    <row r="1371" spans="1:7">
      <c r="A1371" s="303" t="s">
        <v>6905</v>
      </c>
      <c r="B1371" t="s">
        <v>6906</v>
      </c>
      <c r="G1371" t="s">
        <v>3392</v>
      </c>
    </row>
    <row r="1372" spans="1:7">
      <c r="A1372" t="s">
        <v>6825</v>
      </c>
      <c r="B1372" t="s">
        <v>6826</v>
      </c>
      <c r="G1372" t="s">
        <v>3394</v>
      </c>
    </row>
    <row r="1373" spans="1:7">
      <c r="A1373" t="s">
        <v>5332</v>
      </c>
      <c r="B1373" t="s">
        <v>6073</v>
      </c>
      <c r="G1373" t="s">
        <v>3396</v>
      </c>
    </row>
    <row r="1374" spans="1:7">
      <c r="A1374" t="s">
        <v>3890</v>
      </c>
      <c r="B1374" t="s">
        <v>3887</v>
      </c>
      <c r="G1374" t="s">
        <v>3398</v>
      </c>
    </row>
    <row r="1375" spans="1:7">
      <c r="A1375" s="303" t="s">
        <v>6921</v>
      </c>
      <c r="B1375" t="s">
        <v>6922</v>
      </c>
      <c r="G1375" t="s">
        <v>6589</v>
      </c>
    </row>
    <row r="1376" spans="1:7">
      <c r="A1376" t="s">
        <v>2779</v>
      </c>
      <c r="B1376" t="s">
        <v>2396</v>
      </c>
      <c r="G1376" t="s">
        <v>2953</v>
      </c>
    </row>
    <row r="1377" spans="1:7">
      <c r="A1377" t="s">
        <v>2779</v>
      </c>
      <c r="B1377" t="s">
        <v>2396</v>
      </c>
      <c r="G1377" t="s">
        <v>5474</v>
      </c>
    </row>
    <row r="1378" spans="1:7">
      <c r="A1378" t="s">
        <v>3353</v>
      </c>
      <c r="B1378" t="s">
        <v>3355</v>
      </c>
      <c r="G1378" t="s">
        <v>4105</v>
      </c>
    </row>
    <row r="1379" spans="1:7">
      <c r="A1379" t="s">
        <v>5335</v>
      </c>
      <c r="B1379" t="s">
        <v>3355</v>
      </c>
      <c r="G1379" t="s">
        <v>2455</v>
      </c>
    </row>
    <row r="1380" spans="1:7">
      <c r="A1380" t="s">
        <v>5337</v>
      </c>
      <c r="B1380" t="s">
        <v>6074</v>
      </c>
      <c r="G1380" t="s">
        <v>5475</v>
      </c>
    </row>
    <row r="1381" spans="1:7">
      <c r="A1381" s="191" t="s">
        <v>7578</v>
      </c>
      <c r="B1381" s="191" t="s">
        <v>7579</v>
      </c>
      <c r="G1381" t="s">
        <v>5477</v>
      </c>
    </row>
    <row r="1382" spans="1:7">
      <c r="A1382" t="s">
        <v>5339</v>
      </c>
      <c r="B1382" t="s">
        <v>6075</v>
      </c>
      <c r="G1382" t="s">
        <v>3400</v>
      </c>
    </row>
    <row r="1383" spans="1:7">
      <c r="A1383" s="191" t="s">
        <v>7580</v>
      </c>
      <c r="B1383" s="191" t="s">
        <v>7581</v>
      </c>
      <c r="G1383" t="s">
        <v>3400</v>
      </c>
    </row>
    <row r="1384" spans="1:7">
      <c r="A1384" t="s">
        <v>4394</v>
      </c>
      <c r="B1384" t="s">
        <v>4395</v>
      </c>
      <c r="G1384" t="s">
        <v>3402</v>
      </c>
    </row>
    <row r="1385" spans="1:7">
      <c r="A1385" t="s">
        <v>3585</v>
      </c>
      <c r="B1385" t="s">
        <v>3586</v>
      </c>
      <c r="G1385" t="s">
        <v>7036</v>
      </c>
    </row>
    <row r="1386" spans="1:7">
      <c r="A1386" t="s">
        <v>3356</v>
      </c>
      <c r="B1386" s="298" t="s">
        <v>6632</v>
      </c>
      <c r="G1386" t="s">
        <v>7405</v>
      </c>
    </row>
    <row r="1387" spans="1:7">
      <c r="A1387" t="s">
        <v>3357</v>
      </c>
      <c r="B1387" t="s">
        <v>3358</v>
      </c>
      <c r="G1387" t="s">
        <v>6931</v>
      </c>
    </row>
    <row r="1388" spans="1:7">
      <c r="A1388" t="s">
        <v>5341</v>
      </c>
      <c r="B1388" t="s">
        <v>6076</v>
      </c>
      <c r="G1388" t="s">
        <v>5480</v>
      </c>
    </row>
    <row r="1389" spans="1:7">
      <c r="A1389" t="s">
        <v>5343</v>
      </c>
      <c r="B1389" t="s">
        <v>6077</v>
      </c>
      <c r="G1389" t="s">
        <v>5481</v>
      </c>
    </row>
    <row r="1390" spans="1:7">
      <c r="A1390" t="s">
        <v>5344</v>
      </c>
      <c r="B1390" t="s">
        <v>6078</v>
      </c>
      <c r="G1390" t="s">
        <v>5483</v>
      </c>
    </row>
    <row r="1391" spans="1:7">
      <c r="A1391" t="s">
        <v>3359</v>
      </c>
      <c r="B1391" t="s">
        <v>3360</v>
      </c>
      <c r="G1391" t="s">
        <v>5485</v>
      </c>
    </row>
    <row r="1392" spans="1:7">
      <c r="A1392" t="s">
        <v>6288</v>
      </c>
      <c r="B1392" t="s">
        <v>6289</v>
      </c>
      <c r="G1392" t="s">
        <v>5487</v>
      </c>
    </row>
    <row r="1393" spans="1:7">
      <c r="A1393" t="s">
        <v>5346</v>
      </c>
      <c r="B1393" t="s">
        <v>6079</v>
      </c>
      <c r="G1393" t="s">
        <v>3404</v>
      </c>
    </row>
    <row r="1394" spans="1:7">
      <c r="A1394" t="s">
        <v>6967</v>
      </c>
      <c r="B1394" t="s">
        <v>6968</v>
      </c>
      <c r="G1394" t="s">
        <v>4255</v>
      </c>
    </row>
    <row r="1395" spans="1:7">
      <c r="A1395" t="s">
        <v>2466</v>
      </c>
      <c r="B1395" t="s">
        <v>2467</v>
      </c>
      <c r="G1395" t="s">
        <v>5489</v>
      </c>
    </row>
    <row r="1396" spans="1:7">
      <c r="A1396" t="s">
        <v>2468</v>
      </c>
      <c r="B1396" t="s">
        <v>2469</v>
      </c>
      <c r="G1396" t="s">
        <v>3406</v>
      </c>
    </row>
    <row r="1397" spans="1:7">
      <c r="A1397" t="s">
        <v>5348</v>
      </c>
      <c r="B1397" t="s">
        <v>6080</v>
      </c>
      <c r="G1397" t="s">
        <v>3606</v>
      </c>
    </row>
    <row r="1398" spans="1:7">
      <c r="A1398" t="s">
        <v>5350</v>
      </c>
      <c r="B1398" t="s">
        <v>6081</v>
      </c>
      <c r="G1398" t="s">
        <v>6792</v>
      </c>
    </row>
    <row r="1399" spans="1:7">
      <c r="A1399" t="s">
        <v>5350</v>
      </c>
      <c r="B1399" t="s">
        <v>6082</v>
      </c>
      <c r="G1399" t="s">
        <v>3029</v>
      </c>
    </row>
    <row r="1400" spans="1:7">
      <c r="A1400" t="s">
        <v>3361</v>
      </c>
      <c r="B1400" t="s">
        <v>4066</v>
      </c>
      <c r="G1400" t="s">
        <v>5491</v>
      </c>
    </row>
    <row r="1401" spans="1:7">
      <c r="A1401" t="s">
        <v>104</v>
      </c>
      <c r="B1401" t="s">
        <v>105</v>
      </c>
      <c r="G1401" t="s">
        <v>130</v>
      </c>
    </row>
    <row r="1402" spans="1:7">
      <c r="A1402" t="s">
        <v>7391</v>
      </c>
      <c r="B1402" t="s">
        <v>7392</v>
      </c>
      <c r="G1402" t="s">
        <v>5493</v>
      </c>
    </row>
    <row r="1403" spans="1:7">
      <c r="A1403" t="s">
        <v>3362</v>
      </c>
      <c r="B1403" t="s">
        <v>3363</v>
      </c>
      <c r="G1403" t="s">
        <v>4175</v>
      </c>
    </row>
    <row r="1404" spans="1:7">
      <c r="A1404" t="s">
        <v>5351</v>
      </c>
      <c r="B1404" t="s">
        <v>6083</v>
      </c>
      <c r="G1404" t="s">
        <v>5494</v>
      </c>
    </row>
    <row r="1405" spans="1:7">
      <c r="A1405" t="s">
        <v>2882</v>
      </c>
      <c r="B1405" t="s">
        <v>2883</v>
      </c>
      <c r="G1405" t="s">
        <v>5496</v>
      </c>
    </row>
    <row r="1406" spans="1:7">
      <c r="A1406" t="s">
        <v>2882</v>
      </c>
      <c r="B1406" t="s">
        <v>2883</v>
      </c>
      <c r="G1406" t="s">
        <v>5498</v>
      </c>
    </row>
    <row r="1407" spans="1:7">
      <c r="A1407" t="s">
        <v>2844</v>
      </c>
      <c r="B1407" t="s">
        <v>2845</v>
      </c>
      <c r="G1407" t="s">
        <v>7279</v>
      </c>
    </row>
    <row r="1408" spans="1:7">
      <c r="A1408" t="s">
        <v>2907</v>
      </c>
      <c r="B1408" t="s">
        <v>2966</v>
      </c>
      <c r="G1408" t="s">
        <v>4287</v>
      </c>
    </row>
    <row r="1409" spans="1:7">
      <c r="A1409" t="s">
        <v>5354</v>
      </c>
      <c r="B1409" t="s">
        <v>6084</v>
      </c>
      <c r="G1409" t="s">
        <v>1492</v>
      </c>
    </row>
    <row r="1410" spans="1:7">
      <c r="A1410" t="s">
        <v>106</v>
      </c>
      <c r="B1410" t="s">
        <v>107</v>
      </c>
      <c r="G1410" t="s">
        <v>3408</v>
      </c>
    </row>
    <row r="1411" spans="1:7">
      <c r="A1411" t="s">
        <v>5356</v>
      </c>
      <c r="B1411" t="s">
        <v>6085</v>
      </c>
      <c r="G1411" t="s">
        <v>2764</v>
      </c>
    </row>
    <row r="1412" spans="1:7">
      <c r="A1412" t="s">
        <v>5357</v>
      </c>
      <c r="B1412" t="s">
        <v>6086</v>
      </c>
      <c r="G1412" t="s">
        <v>5500</v>
      </c>
    </row>
    <row r="1413" spans="1:7">
      <c r="A1413" t="s">
        <v>1617</v>
      </c>
      <c r="B1413" t="s">
        <v>109</v>
      </c>
      <c r="G1413" t="s">
        <v>1515</v>
      </c>
    </row>
    <row r="1414" spans="1:7">
      <c r="A1414" t="s">
        <v>3364</v>
      </c>
      <c r="B1414" t="s">
        <v>3365</v>
      </c>
      <c r="G1414" t="s">
        <v>5501</v>
      </c>
    </row>
    <row r="1415" spans="1:7">
      <c r="A1415" t="s">
        <v>1814</v>
      </c>
      <c r="B1415" t="s">
        <v>1815</v>
      </c>
      <c r="G1415" t="s">
        <v>5502</v>
      </c>
    </row>
    <row r="1416" spans="1:7">
      <c r="A1416" t="s">
        <v>3366</v>
      </c>
      <c r="B1416" t="s">
        <v>3367</v>
      </c>
      <c r="G1416" t="s">
        <v>3410</v>
      </c>
    </row>
    <row r="1417" spans="1:7">
      <c r="A1417" t="s">
        <v>1537</v>
      </c>
      <c r="B1417" t="s">
        <v>1538</v>
      </c>
      <c r="G1417" t="s">
        <v>3412</v>
      </c>
    </row>
    <row r="1418" spans="1:7">
      <c r="A1418" t="s">
        <v>5359</v>
      </c>
      <c r="B1418" t="s">
        <v>6087</v>
      </c>
      <c r="G1418" t="s">
        <v>3413</v>
      </c>
    </row>
    <row r="1419" spans="1:7">
      <c r="A1419" s="191" t="s">
        <v>7326</v>
      </c>
      <c r="B1419" s="191" t="s">
        <v>7327</v>
      </c>
      <c r="G1419" t="s">
        <v>7281</v>
      </c>
    </row>
    <row r="1420" spans="1:7" ht="15.75" thickBot="1">
      <c r="A1420" s="268" t="s">
        <v>6514</v>
      </c>
      <c r="B1420" s="276" t="s">
        <v>6515</v>
      </c>
      <c r="G1420" t="s">
        <v>3415</v>
      </c>
    </row>
    <row r="1421" spans="1:7">
      <c r="A1421" t="s">
        <v>5361</v>
      </c>
      <c r="B1421" t="s">
        <v>6088</v>
      </c>
      <c r="G1421" t="s">
        <v>6842</v>
      </c>
    </row>
    <row r="1422" spans="1:7">
      <c r="A1422" t="s">
        <v>7393</v>
      </c>
      <c r="B1422" t="s">
        <v>7394</v>
      </c>
      <c r="G1422" t="s">
        <v>5504</v>
      </c>
    </row>
    <row r="1423" spans="1:7">
      <c r="A1423" t="s">
        <v>5363</v>
      </c>
      <c r="B1423" t="s">
        <v>6089</v>
      </c>
      <c r="G1423" t="s">
        <v>5506</v>
      </c>
    </row>
    <row r="1424" spans="1:7">
      <c r="A1424" t="s">
        <v>110</v>
      </c>
      <c r="B1424" t="s">
        <v>4409</v>
      </c>
      <c r="G1424" t="s">
        <v>5508</v>
      </c>
    </row>
    <row r="1425" spans="1:7">
      <c r="A1425" t="s">
        <v>5365</v>
      </c>
      <c r="B1425" t="s">
        <v>6090</v>
      </c>
      <c r="G1425" t="s">
        <v>4714</v>
      </c>
    </row>
    <row r="1426" spans="1:7">
      <c r="A1426" t="s">
        <v>5367</v>
      </c>
      <c r="B1426" t="s">
        <v>6091</v>
      </c>
      <c r="G1426" t="s">
        <v>4714</v>
      </c>
    </row>
    <row r="1427" spans="1:7">
      <c r="A1427" t="s">
        <v>5369</v>
      </c>
      <c r="B1427" t="s">
        <v>6092</v>
      </c>
      <c r="G1427" t="s">
        <v>7407</v>
      </c>
    </row>
    <row r="1428" spans="1:7">
      <c r="A1428" t="s">
        <v>2659</v>
      </c>
      <c r="B1428" t="s">
        <v>3584</v>
      </c>
      <c r="G1428" t="s">
        <v>5510</v>
      </c>
    </row>
    <row r="1429" spans="1:7">
      <c r="A1429" s="302" t="s">
        <v>6816</v>
      </c>
      <c r="B1429" s="302" t="s">
        <v>6817</v>
      </c>
      <c r="G1429" t="s">
        <v>7040</v>
      </c>
    </row>
    <row r="1430" spans="1:7">
      <c r="A1430" t="s">
        <v>5371</v>
      </c>
      <c r="B1430" t="s">
        <v>6093</v>
      </c>
      <c r="G1430" s="304" t="s">
        <v>7159</v>
      </c>
    </row>
    <row r="1431" spans="1:7">
      <c r="A1431" t="s">
        <v>5373</v>
      </c>
      <c r="B1431" t="s">
        <v>6094</v>
      </c>
      <c r="G1431" t="s">
        <v>5512</v>
      </c>
    </row>
    <row r="1432" spans="1:7">
      <c r="A1432" t="s">
        <v>7395</v>
      </c>
      <c r="B1432" t="s">
        <v>7396</v>
      </c>
      <c r="G1432" s="191" t="s">
        <v>7514</v>
      </c>
    </row>
    <row r="1433" spans="1:7">
      <c r="A1433" t="s">
        <v>5375</v>
      </c>
      <c r="B1433" t="s">
        <v>6095</v>
      </c>
      <c r="G1433" t="s">
        <v>3417</v>
      </c>
    </row>
    <row r="1434" spans="1:7">
      <c r="A1434" t="s">
        <v>2831</v>
      </c>
      <c r="B1434" t="s">
        <v>3600</v>
      </c>
      <c r="G1434" t="s">
        <v>5514</v>
      </c>
    </row>
    <row r="1435" spans="1:7">
      <c r="A1435" t="s">
        <v>5377</v>
      </c>
      <c r="B1435" t="s">
        <v>6096</v>
      </c>
      <c r="G1435" t="s">
        <v>7104</v>
      </c>
    </row>
    <row r="1436" spans="1:7" ht="30">
      <c r="A1436" t="s">
        <v>1548</v>
      </c>
      <c r="B1436" t="s">
        <v>1549</v>
      </c>
      <c r="G1436" s="297" t="s">
        <v>6726</v>
      </c>
    </row>
    <row r="1437" spans="1:7">
      <c r="A1437" t="s">
        <v>1656</v>
      </c>
      <c r="B1437" t="s">
        <v>1657</v>
      </c>
      <c r="G1437" s="297" t="s">
        <v>7460</v>
      </c>
    </row>
    <row r="1438" spans="1:7">
      <c r="A1438" t="s">
        <v>3368</v>
      </c>
      <c r="B1438" t="s">
        <v>4652</v>
      </c>
      <c r="G1438" t="s">
        <v>5516</v>
      </c>
    </row>
    <row r="1439" spans="1:7">
      <c r="A1439" t="s">
        <v>5379</v>
      </c>
      <c r="B1439" t="s">
        <v>6097</v>
      </c>
      <c r="G1439" t="s">
        <v>5518</v>
      </c>
    </row>
    <row r="1440" spans="1:7">
      <c r="A1440" t="s">
        <v>5381</v>
      </c>
      <c r="B1440" t="s">
        <v>6098</v>
      </c>
      <c r="G1440" t="s">
        <v>6568</v>
      </c>
    </row>
    <row r="1441" spans="1:7">
      <c r="A1441" t="s">
        <v>4338</v>
      </c>
      <c r="B1441" t="s">
        <v>4339</v>
      </c>
      <c r="G1441" t="s">
        <v>5520</v>
      </c>
    </row>
    <row r="1442" spans="1:7">
      <c r="A1442" t="s">
        <v>3369</v>
      </c>
      <c r="B1442" t="s">
        <v>3370</v>
      </c>
      <c r="G1442" t="s">
        <v>5522</v>
      </c>
    </row>
    <row r="1443" spans="1:7">
      <c r="A1443" t="s">
        <v>3371</v>
      </c>
      <c r="B1443" t="s">
        <v>3372</v>
      </c>
      <c r="G1443" t="s">
        <v>5523</v>
      </c>
    </row>
    <row r="1444" spans="1:7">
      <c r="A1444" t="s">
        <v>3373</v>
      </c>
      <c r="B1444" t="s">
        <v>3374</v>
      </c>
      <c r="G1444" s="304" t="s">
        <v>7161</v>
      </c>
    </row>
    <row r="1445" spans="1:7">
      <c r="A1445" t="s">
        <v>5383</v>
      </c>
      <c r="B1445" t="s">
        <v>6099</v>
      </c>
      <c r="G1445" t="s">
        <v>7283</v>
      </c>
    </row>
    <row r="1446" spans="1:7">
      <c r="A1446" t="s">
        <v>4598</v>
      </c>
      <c r="B1446" t="s">
        <v>4599</v>
      </c>
      <c r="G1446" t="s">
        <v>2775</v>
      </c>
    </row>
    <row r="1447" spans="1:7">
      <c r="A1447" t="s">
        <v>1484</v>
      </c>
      <c r="B1447" t="s">
        <v>1485</v>
      </c>
      <c r="G1447" t="s">
        <v>3419</v>
      </c>
    </row>
    <row r="1448" spans="1:7">
      <c r="A1448" t="s">
        <v>7397</v>
      </c>
      <c r="B1448" t="s">
        <v>7398</v>
      </c>
      <c r="G1448" t="s">
        <v>4481</v>
      </c>
    </row>
    <row r="1449" spans="1:7">
      <c r="A1449" t="s">
        <v>4523</v>
      </c>
      <c r="B1449" t="s">
        <v>4522</v>
      </c>
      <c r="G1449" t="s">
        <v>3730</v>
      </c>
    </row>
    <row r="1450" spans="1:7">
      <c r="A1450" t="s">
        <v>2552</v>
      </c>
      <c r="B1450" t="s">
        <v>3375</v>
      </c>
      <c r="G1450" t="s">
        <v>5525</v>
      </c>
    </row>
    <row r="1451" spans="1:7">
      <c r="A1451" t="s">
        <v>111</v>
      </c>
      <c r="B1451" t="s">
        <v>112</v>
      </c>
      <c r="G1451" t="s">
        <v>5527</v>
      </c>
    </row>
    <row r="1452" spans="1:7">
      <c r="A1452" t="s">
        <v>760</v>
      </c>
      <c r="B1452" t="s">
        <v>114</v>
      </c>
      <c r="G1452" t="s">
        <v>3421</v>
      </c>
    </row>
    <row r="1453" spans="1:7">
      <c r="A1453" t="s">
        <v>3376</v>
      </c>
      <c r="B1453" t="s">
        <v>3580</v>
      </c>
      <c r="G1453" t="s">
        <v>3423</v>
      </c>
    </row>
    <row r="1454" spans="1:7">
      <c r="A1454" t="s">
        <v>5385</v>
      </c>
      <c r="B1454" t="s">
        <v>6100</v>
      </c>
      <c r="G1454" t="s">
        <v>3423</v>
      </c>
    </row>
    <row r="1455" spans="1:7">
      <c r="A1455" t="s">
        <v>5387</v>
      </c>
      <c r="B1455" t="s">
        <v>4668</v>
      </c>
      <c r="G1455" t="s">
        <v>5530</v>
      </c>
    </row>
    <row r="1456" spans="1:7">
      <c r="A1456" t="s">
        <v>4667</v>
      </c>
      <c r="B1456" t="s">
        <v>4668</v>
      </c>
      <c r="G1456" t="s">
        <v>5532</v>
      </c>
    </row>
    <row r="1457" spans="1:7">
      <c r="A1457" t="s">
        <v>2495</v>
      </c>
      <c r="B1457" t="s">
        <v>2494</v>
      </c>
      <c r="G1457" t="s">
        <v>5533</v>
      </c>
    </row>
    <row r="1458" spans="1:7">
      <c r="A1458" t="s">
        <v>7651</v>
      </c>
      <c r="B1458" t="s">
        <v>7652</v>
      </c>
      <c r="G1458" t="s">
        <v>1662</v>
      </c>
    </row>
    <row r="1459" spans="1:7">
      <c r="A1459" t="s">
        <v>5389</v>
      </c>
      <c r="B1459" t="s">
        <v>6101</v>
      </c>
      <c r="G1459" t="s">
        <v>3425</v>
      </c>
    </row>
    <row r="1460" spans="1:7">
      <c r="A1460" t="s">
        <v>5390</v>
      </c>
      <c r="B1460" t="s">
        <v>6102</v>
      </c>
      <c r="G1460" t="s">
        <v>4101</v>
      </c>
    </row>
    <row r="1461" spans="1:7">
      <c r="A1461" t="s">
        <v>5392</v>
      </c>
      <c r="B1461" t="s">
        <v>6103</v>
      </c>
      <c r="G1461" t="s">
        <v>3827</v>
      </c>
    </row>
    <row r="1462" spans="1:7">
      <c r="A1462" t="s">
        <v>5394</v>
      </c>
      <c r="B1462" t="s">
        <v>6104</v>
      </c>
      <c r="G1462" t="s">
        <v>5535</v>
      </c>
    </row>
    <row r="1463" spans="1:7">
      <c r="A1463" t="s">
        <v>5396</v>
      </c>
      <c r="B1463" t="s">
        <v>6105</v>
      </c>
      <c r="G1463" t="s">
        <v>3621</v>
      </c>
    </row>
    <row r="1464" spans="1:7">
      <c r="A1464" t="s">
        <v>4396</v>
      </c>
      <c r="B1464" t="s">
        <v>4397</v>
      </c>
      <c r="G1464" t="s">
        <v>5537</v>
      </c>
    </row>
    <row r="1465" spans="1:7">
      <c r="A1465" t="s">
        <v>4281</v>
      </c>
      <c r="B1465" t="s">
        <v>4282</v>
      </c>
      <c r="G1465" t="s">
        <v>5539</v>
      </c>
    </row>
    <row r="1466" spans="1:7">
      <c r="A1466" t="s">
        <v>4281</v>
      </c>
      <c r="B1466" t="s">
        <v>4282</v>
      </c>
      <c r="G1466" t="s">
        <v>3427</v>
      </c>
    </row>
    <row r="1467" spans="1:7">
      <c r="A1467" t="s">
        <v>3820</v>
      </c>
      <c r="B1467" t="s">
        <v>3821</v>
      </c>
      <c r="G1467" t="s">
        <v>2462</v>
      </c>
    </row>
    <row r="1468" spans="1:7">
      <c r="A1468" t="s">
        <v>5399</v>
      </c>
      <c r="B1468" t="s">
        <v>6106</v>
      </c>
      <c r="G1468" t="s">
        <v>2462</v>
      </c>
    </row>
    <row r="1469" spans="1:7">
      <c r="A1469" t="s">
        <v>2709</v>
      </c>
      <c r="B1469" t="s">
        <v>2923</v>
      </c>
      <c r="G1469" t="s">
        <v>4576</v>
      </c>
    </row>
    <row r="1470" spans="1:7">
      <c r="A1470" t="s">
        <v>5401</v>
      </c>
      <c r="B1470" t="s">
        <v>6107</v>
      </c>
      <c r="G1470" t="s">
        <v>5542</v>
      </c>
    </row>
    <row r="1471" spans="1:7">
      <c r="A1471" s="303" t="s">
        <v>6917</v>
      </c>
      <c r="B1471" t="s">
        <v>6918</v>
      </c>
      <c r="G1471" t="s">
        <v>5542</v>
      </c>
    </row>
    <row r="1472" spans="1:7">
      <c r="A1472" t="s">
        <v>4676</v>
      </c>
      <c r="B1472" t="s">
        <v>4289</v>
      </c>
      <c r="G1472" t="s">
        <v>5543</v>
      </c>
    </row>
    <row r="1473" spans="1:7">
      <c r="A1473" t="s">
        <v>5403</v>
      </c>
      <c r="B1473" t="s">
        <v>6108</v>
      </c>
      <c r="G1473" s="303" t="s">
        <v>6901</v>
      </c>
    </row>
    <row r="1474" spans="1:7">
      <c r="A1474" t="s">
        <v>2453</v>
      </c>
      <c r="B1474" t="s">
        <v>2454</v>
      </c>
      <c r="G1474" t="s">
        <v>4512</v>
      </c>
    </row>
    <row r="1475" spans="1:7">
      <c r="A1475" t="s">
        <v>2453</v>
      </c>
      <c r="B1475" t="s">
        <v>2454</v>
      </c>
      <c r="G1475" t="s">
        <v>3601</v>
      </c>
    </row>
    <row r="1476" spans="1:7" ht="15" customHeight="1">
      <c r="A1476" t="s">
        <v>5406</v>
      </c>
      <c r="B1476" t="s">
        <v>6109</v>
      </c>
      <c r="G1476" t="s">
        <v>2660</v>
      </c>
    </row>
    <row r="1477" spans="1:7">
      <c r="A1477" t="s">
        <v>5408</v>
      </c>
      <c r="B1477" t="s">
        <v>6110</v>
      </c>
      <c r="G1477" t="s">
        <v>7659</v>
      </c>
    </row>
    <row r="1478" spans="1:7">
      <c r="A1478" t="s">
        <v>5410</v>
      </c>
      <c r="B1478" t="s">
        <v>6111</v>
      </c>
      <c r="G1478" t="s">
        <v>7027</v>
      </c>
    </row>
    <row r="1479" spans="1:7">
      <c r="A1479" t="s">
        <v>5412</v>
      </c>
      <c r="B1479" t="s">
        <v>6112</v>
      </c>
      <c r="G1479" t="s">
        <v>5545</v>
      </c>
    </row>
    <row r="1480" spans="1:7">
      <c r="A1480" t="s">
        <v>4728</v>
      </c>
      <c r="B1480" t="s">
        <v>4729</v>
      </c>
      <c r="G1480" t="s">
        <v>7661</v>
      </c>
    </row>
    <row r="1481" spans="1:7">
      <c r="A1481" t="s">
        <v>4728</v>
      </c>
      <c r="B1481" t="s">
        <v>4729</v>
      </c>
      <c r="G1481" t="s">
        <v>2382</v>
      </c>
    </row>
    <row r="1482" spans="1:7">
      <c r="A1482" t="s">
        <v>6862</v>
      </c>
      <c r="B1482" t="s">
        <v>6863</v>
      </c>
      <c r="G1482" t="s">
        <v>1613</v>
      </c>
    </row>
    <row r="1483" spans="1:7">
      <c r="A1483" t="s">
        <v>4510</v>
      </c>
      <c r="B1483" t="s">
        <v>4511</v>
      </c>
      <c r="G1483" s="191" t="s">
        <v>7332</v>
      </c>
    </row>
    <row r="1484" spans="1:7">
      <c r="A1484" t="s">
        <v>2399</v>
      </c>
      <c r="B1484" t="s">
        <v>2400</v>
      </c>
      <c r="G1484" t="s">
        <v>4617</v>
      </c>
    </row>
    <row r="1485" spans="1:7">
      <c r="A1485" t="s">
        <v>2399</v>
      </c>
      <c r="B1485" t="s">
        <v>2400</v>
      </c>
      <c r="G1485" t="s">
        <v>7334</v>
      </c>
    </row>
    <row r="1486" spans="1:7">
      <c r="A1486" t="s">
        <v>7653</v>
      </c>
      <c r="B1486" t="s">
        <v>7654</v>
      </c>
      <c r="G1486" t="s">
        <v>5547</v>
      </c>
    </row>
    <row r="1487" spans="1:7">
      <c r="A1487" t="s">
        <v>5415</v>
      </c>
      <c r="B1487" t="s">
        <v>6113</v>
      </c>
      <c r="G1487" t="s">
        <v>3736</v>
      </c>
    </row>
    <row r="1488" spans="1:7">
      <c r="A1488" t="s">
        <v>3822</v>
      </c>
      <c r="B1488" t="s">
        <v>3823</v>
      </c>
      <c r="G1488" t="s">
        <v>4412</v>
      </c>
    </row>
    <row r="1489" spans="1:7">
      <c r="A1489" t="s">
        <v>4685</v>
      </c>
      <c r="B1489" t="s">
        <v>4686</v>
      </c>
      <c r="G1489" t="s">
        <v>3873</v>
      </c>
    </row>
    <row r="1490" spans="1:7">
      <c r="A1490" t="s">
        <v>234</v>
      </c>
      <c r="B1490" t="s">
        <v>4487</v>
      </c>
      <c r="G1490" t="s">
        <v>133</v>
      </c>
    </row>
    <row r="1491" spans="1:7">
      <c r="A1491" t="s">
        <v>6872</v>
      </c>
      <c r="B1491" t="s">
        <v>6873</v>
      </c>
      <c r="G1491" t="s">
        <v>3703</v>
      </c>
    </row>
    <row r="1492" spans="1:7">
      <c r="A1492" t="s">
        <v>4722</v>
      </c>
      <c r="B1492" t="s">
        <v>1367</v>
      </c>
      <c r="G1492" t="s">
        <v>3429</v>
      </c>
    </row>
    <row r="1493" spans="1:7">
      <c r="A1493" t="s">
        <v>1502</v>
      </c>
      <c r="B1493" t="s">
        <v>2766</v>
      </c>
      <c r="G1493" t="s">
        <v>7741</v>
      </c>
    </row>
    <row r="1494" spans="1:7">
      <c r="A1494" t="s">
        <v>2789</v>
      </c>
      <c r="B1494" t="s">
        <v>2790</v>
      </c>
      <c r="G1494" t="s">
        <v>6977</v>
      </c>
    </row>
    <row r="1495" spans="1:7">
      <c r="A1495" t="s">
        <v>5417</v>
      </c>
      <c r="B1495" t="s">
        <v>6114</v>
      </c>
      <c r="G1495" t="s">
        <v>3829</v>
      </c>
    </row>
    <row r="1496" spans="1:7">
      <c r="A1496" t="s">
        <v>7099</v>
      </c>
      <c r="B1496" t="s">
        <v>7100</v>
      </c>
      <c r="G1496" t="s">
        <v>3431</v>
      </c>
    </row>
    <row r="1497" spans="1:7">
      <c r="A1497" t="s">
        <v>2743</v>
      </c>
      <c r="B1497" t="s">
        <v>2673</v>
      </c>
      <c r="G1497" t="s">
        <v>5549</v>
      </c>
    </row>
    <row r="1498" spans="1:7">
      <c r="A1498" t="s">
        <v>6991</v>
      </c>
      <c r="B1498" t="s">
        <v>6992</v>
      </c>
      <c r="G1498" t="s">
        <v>4499</v>
      </c>
    </row>
    <row r="1499" spans="1:7">
      <c r="A1499" t="s">
        <v>7458</v>
      </c>
      <c r="B1499" t="s">
        <v>7459</v>
      </c>
      <c r="G1499" t="s">
        <v>5551</v>
      </c>
    </row>
    <row r="1500" spans="1:7">
      <c r="A1500" t="s">
        <v>7217</v>
      </c>
      <c r="B1500" t="s">
        <v>7218</v>
      </c>
      <c r="G1500" t="s">
        <v>7032</v>
      </c>
    </row>
    <row r="1501" spans="1:7">
      <c r="A1501" t="s">
        <v>7655</v>
      </c>
      <c r="B1501" t="s">
        <v>7656</v>
      </c>
      <c r="G1501" t="s">
        <v>3433</v>
      </c>
    </row>
    <row r="1502" spans="1:7">
      <c r="A1502" t="s">
        <v>1851</v>
      </c>
      <c r="B1502" t="s">
        <v>1852</v>
      </c>
      <c r="G1502" t="s">
        <v>3435</v>
      </c>
    </row>
    <row r="1503" spans="1:7">
      <c r="A1503" t="s">
        <v>7399</v>
      </c>
      <c r="B1503" t="s">
        <v>7400</v>
      </c>
      <c r="G1503" t="s">
        <v>2290</v>
      </c>
    </row>
    <row r="1504" spans="1:7">
      <c r="A1504" t="s">
        <v>5419</v>
      </c>
      <c r="B1504" t="s">
        <v>6115</v>
      </c>
      <c r="G1504" t="s">
        <v>3437</v>
      </c>
    </row>
    <row r="1505" spans="1:7">
      <c r="A1505" t="s">
        <v>3824</v>
      </c>
      <c r="B1505" t="s">
        <v>3825</v>
      </c>
      <c r="G1505" t="s">
        <v>682</v>
      </c>
    </row>
    <row r="1506" spans="1:7">
      <c r="A1506" t="s">
        <v>5421</v>
      </c>
      <c r="B1506" t="s">
        <v>6116</v>
      </c>
      <c r="G1506" t="s">
        <v>7699</v>
      </c>
    </row>
    <row r="1507" spans="1:7">
      <c r="A1507" t="s">
        <v>2802</v>
      </c>
      <c r="B1507" t="s">
        <v>2803</v>
      </c>
      <c r="G1507" t="s">
        <v>5553</v>
      </c>
    </row>
    <row r="1508" spans="1:7">
      <c r="A1508" t="s">
        <v>3872</v>
      </c>
      <c r="B1508" s="47" t="s">
        <v>6601</v>
      </c>
      <c r="G1508" t="s">
        <v>3830</v>
      </c>
    </row>
    <row r="1509" spans="1:7">
      <c r="A1509" t="s">
        <v>5423</v>
      </c>
      <c r="B1509" t="s">
        <v>6117</v>
      </c>
      <c r="G1509" t="s">
        <v>3439</v>
      </c>
    </row>
    <row r="1510" spans="1:7">
      <c r="A1510" t="s">
        <v>5425</v>
      </c>
      <c r="B1510" t="s">
        <v>6118</v>
      </c>
      <c r="G1510" t="s">
        <v>4501</v>
      </c>
    </row>
    <row r="1511" spans="1:7">
      <c r="A1511" t="s">
        <v>6981</v>
      </c>
      <c r="B1511" t="s">
        <v>6982</v>
      </c>
      <c r="G1511" t="s">
        <v>3696</v>
      </c>
    </row>
    <row r="1512" spans="1:7">
      <c r="A1512" t="s">
        <v>7738</v>
      </c>
      <c r="B1512" t="s">
        <v>7742</v>
      </c>
      <c r="G1512" t="s">
        <v>1496</v>
      </c>
    </row>
    <row r="1513" spans="1:7">
      <c r="A1513" t="s">
        <v>7739</v>
      </c>
      <c r="B1513" t="s">
        <v>7743</v>
      </c>
      <c r="G1513" t="s">
        <v>3441</v>
      </c>
    </row>
    <row r="1514" spans="1:7">
      <c r="A1514" t="s">
        <v>5427</v>
      </c>
      <c r="B1514" t="s">
        <v>6119</v>
      </c>
      <c r="G1514" t="s">
        <v>5555</v>
      </c>
    </row>
    <row r="1515" spans="1:7">
      <c r="A1515" t="s">
        <v>5429</v>
      </c>
      <c r="B1515" t="s">
        <v>6120</v>
      </c>
      <c r="G1515" t="s">
        <v>5557</v>
      </c>
    </row>
    <row r="1516" spans="1:7">
      <c r="A1516" t="s">
        <v>5429</v>
      </c>
      <c r="B1516" t="s">
        <v>6121</v>
      </c>
      <c r="G1516" t="s">
        <v>1321</v>
      </c>
    </row>
    <row r="1517" spans="1:7">
      <c r="A1517" t="s">
        <v>5431</v>
      </c>
      <c r="B1517" t="s">
        <v>6122</v>
      </c>
      <c r="G1517" t="s">
        <v>5559</v>
      </c>
    </row>
    <row r="1518" spans="1:7">
      <c r="A1518" t="s">
        <v>4419</v>
      </c>
      <c r="B1518" t="s">
        <v>4420</v>
      </c>
      <c r="G1518" t="s">
        <v>5561</v>
      </c>
    </row>
    <row r="1519" spans="1:7">
      <c r="A1519" t="s">
        <v>5433</v>
      </c>
      <c r="B1519" t="s">
        <v>6123</v>
      </c>
      <c r="G1519" t="s">
        <v>7462</v>
      </c>
    </row>
    <row r="1520" spans="1:7">
      <c r="A1520" t="s">
        <v>5434</v>
      </c>
      <c r="B1520" t="s">
        <v>6124</v>
      </c>
      <c r="G1520" t="s">
        <v>5563</v>
      </c>
    </row>
    <row r="1521" spans="1:7">
      <c r="A1521" t="s">
        <v>4326</v>
      </c>
      <c r="B1521" t="s">
        <v>4327</v>
      </c>
      <c r="G1521" t="s">
        <v>3443</v>
      </c>
    </row>
    <row r="1522" spans="1:7">
      <c r="A1522" t="s">
        <v>5436</v>
      </c>
      <c r="B1522" t="s">
        <v>4327</v>
      </c>
      <c r="G1522" t="s">
        <v>3445</v>
      </c>
    </row>
    <row r="1523" spans="1:7">
      <c r="A1523" t="s">
        <v>7740</v>
      </c>
      <c r="B1523" t="s">
        <v>7744</v>
      </c>
      <c r="G1523" t="s">
        <v>5564</v>
      </c>
    </row>
    <row r="1524" spans="1:7">
      <c r="A1524" t="s">
        <v>3851</v>
      </c>
      <c r="B1524" t="s">
        <v>3852</v>
      </c>
      <c r="G1524" t="s">
        <v>4459</v>
      </c>
    </row>
    <row r="1525" spans="1:7">
      <c r="A1525" t="s">
        <v>5438</v>
      </c>
      <c r="B1525" t="s">
        <v>6125</v>
      </c>
      <c r="G1525" t="s">
        <v>5566</v>
      </c>
    </row>
    <row r="1526" spans="1:7">
      <c r="A1526" t="s">
        <v>7007</v>
      </c>
      <c r="B1526" t="s">
        <v>7008</v>
      </c>
      <c r="G1526" t="s">
        <v>5568</v>
      </c>
    </row>
    <row r="1527" spans="1:7">
      <c r="A1527" t="s">
        <v>118</v>
      </c>
      <c r="B1527" t="s">
        <v>119</v>
      </c>
      <c r="G1527" t="s">
        <v>3447</v>
      </c>
    </row>
    <row r="1528" spans="1:7">
      <c r="A1528" t="s">
        <v>3001</v>
      </c>
      <c r="B1528" t="s">
        <v>3002</v>
      </c>
      <c r="G1528" t="s">
        <v>3447</v>
      </c>
    </row>
    <row r="1529" spans="1:7">
      <c r="A1529" t="s">
        <v>5440</v>
      </c>
      <c r="B1529" t="s">
        <v>6126</v>
      </c>
      <c r="G1529" t="s">
        <v>2832</v>
      </c>
    </row>
    <row r="1530" spans="1:7">
      <c r="A1530" s="191" t="s">
        <v>7328</v>
      </c>
      <c r="B1530" s="191" t="s">
        <v>7329</v>
      </c>
      <c r="G1530" t="s">
        <v>134</v>
      </c>
    </row>
    <row r="1531" spans="1:7">
      <c r="A1531" t="s">
        <v>5442</v>
      </c>
      <c r="B1531" t="s">
        <v>6127</v>
      </c>
      <c r="G1531" t="s">
        <v>3449</v>
      </c>
    </row>
    <row r="1532" spans="1:7">
      <c r="A1532" t="s">
        <v>6949</v>
      </c>
      <c r="B1532" t="s">
        <v>6950</v>
      </c>
      <c r="G1532" t="s">
        <v>135</v>
      </c>
    </row>
    <row r="1533" spans="1:7">
      <c r="A1533" t="s">
        <v>7657</v>
      </c>
      <c r="B1533" t="s">
        <v>7658</v>
      </c>
      <c r="G1533" t="s">
        <v>6781</v>
      </c>
    </row>
    <row r="1534" spans="1:7">
      <c r="A1534" t="s">
        <v>5444</v>
      </c>
      <c r="B1534" t="s">
        <v>6128</v>
      </c>
      <c r="G1534" t="s">
        <v>4483</v>
      </c>
    </row>
    <row r="1535" spans="1:7">
      <c r="A1535" t="s">
        <v>7101</v>
      </c>
      <c r="B1535" t="s">
        <v>7102</v>
      </c>
      <c r="G1535" t="s">
        <v>2954</v>
      </c>
    </row>
    <row r="1536" spans="1:7">
      <c r="A1536" t="s">
        <v>5446</v>
      </c>
      <c r="B1536" t="s">
        <v>6129</v>
      </c>
      <c r="G1536" t="s">
        <v>1379</v>
      </c>
    </row>
    <row r="1537" spans="1:7">
      <c r="A1537" s="191" t="s">
        <v>7331</v>
      </c>
      <c r="B1537" s="191" t="s">
        <v>7330</v>
      </c>
      <c r="G1537" t="s">
        <v>3608</v>
      </c>
    </row>
    <row r="1538" spans="1:7">
      <c r="A1538" t="s">
        <v>5448</v>
      </c>
      <c r="B1538" t="s">
        <v>6130</v>
      </c>
      <c r="G1538" s="191" t="s">
        <v>7584</v>
      </c>
    </row>
    <row r="1539" spans="1:7">
      <c r="A1539" t="s">
        <v>5450</v>
      </c>
      <c r="B1539" t="s">
        <v>6131</v>
      </c>
      <c r="G1539" s="268" t="s">
        <v>6483</v>
      </c>
    </row>
    <row r="1540" spans="1:7">
      <c r="A1540" t="s">
        <v>3378</v>
      </c>
      <c r="B1540" t="s">
        <v>3379</v>
      </c>
      <c r="G1540" t="s">
        <v>137</v>
      </c>
    </row>
    <row r="1541" spans="1:7">
      <c r="A1541" t="s">
        <v>4253</v>
      </c>
      <c r="B1541" t="s">
        <v>4254</v>
      </c>
      <c r="G1541" t="s">
        <v>4432</v>
      </c>
    </row>
    <row r="1542" spans="1:7">
      <c r="A1542" s="191" t="s">
        <v>7512</v>
      </c>
      <c r="B1542" s="191" t="s">
        <v>7513</v>
      </c>
      <c r="G1542" t="s">
        <v>4432</v>
      </c>
    </row>
    <row r="1543" spans="1:7">
      <c r="A1543" s="303" t="s">
        <v>6903</v>
      </c>
      <c r="B1543" t="s">
        <v>6904</v>
      </c>
      <c r="G1543" t="s">
        <v>4614</v>
      </c>
    </row>
    <row r="1544" spans="1:7">
      <c r="A1544" t="s">
        <v>3380</v>
      </c>
      <c r="B1544" t="s">
        <v>3381</v>
      </c>
      <c r="G1544" t="s">
        <v>5570</v>
      </c>
    </row>
    <row r="1545" spans="1:7">
      <c r="A1545" t="s">
        <v>5452</v>
      </c>
      <c r="B1545" t="s">
        <v>6132</v>
      </c>
      <c r="G1545" t="s">
        <v>5572</v>
      </c>
    </row>
    <row r="1546" spans="1:7">
      <c r="A1546" t="s">
        <v>1036</v>
      </c>
      <c r="B1546" t="s">
        <v>1037</v>
      </c>
      <c r="G1546" t="s">
        <v>5574</v>
      </c>
    </row>
    <row r="1547" spans="1:7">
      <c r="A1547" t="s">
        <v>120</v>
      </c>
      <c r="B1547" t="s">
        <v>121</v>
      </c>
      <c r="G1547" t="s">
        <v>5576</v>
      </c>
    </row>
    <row r="1548" spans="1:7">
      <c r="A1548" t="s">
        <v>5454</v>
      </c>
      <c r="B1548" t="s">
        <v>121</v>
      </c>
      <c r="G1548" t="s">
        <v>3450</v>
      </c>
    </row>
    <row r="1549" spans="1:7">
      <c r="A1549" t="s">
        <v>3382</v>
      </c>
      <c r="B1549" t="s">
        <v>3383</v>
      </c>
      <c r="G1549" t="s">
        <v>2828</v>
      </c>
    </row>
    <row r="1550" spans="1:7">
      <c r="A1550" t="s">
        <v>5456</v>
      </c>
      <c r="B1550" t="s">
        <v>6133</v>
      </c>
      <c r="G1550" t="s">
        <v>3452</v>
      </c>
    </row>
    <row r="1551" spans="1:7">
      <c r="A1551" t="s">
        <v>3709</v>
      </c>
      <c r="B1551" t="s">
        <v>3710</v>
      </c>
      <c r="G1551" t="s">
        <v>3452</v>
      </c>
    </row>
    <row r="1552" spans="1:7">
      <c r="A1552" t="s">
        <v>5457</v>
      </c>
      <c r="B1552" t="s">
        <v>6134</v>
      </c>
      <c r="G1552" t="s">
        <v>5579</v>
      </c>
    </row>
    <row r="1553" spans="1:7">
      <c r="A1553" t="s">
        <v>5459</v>
      </c>
      <c r="B1553" t="s">
        <v>6135</v>
      </c>
      <c r="G1553" t="s">
        <v>5580</v>
      </c>
    </row>
    <row r="1554" spans="1:7">
      <c r="A1554" t="s">
        <v>974</v>
      </c>
      <c r="B1554" t="s">
        <v>978</v>
      </c>
      <c r="G1554" t="s">
        <v>3020</v>
      </c>
    </row>
    <row r="1555" spans="1:7">
      <c r="A1555" t="s">
        <v>7050</v>
      </c>
      <c r="B1555" t="s">
        <v>7051</v>
      </c>
      <c r="G1555" t="s">
        <v>5582</v>
      </c>
    </row>
    <row r="1556" spans="1:7">
      <c r="A1556" t="s">
        <v>5461</v>
      </c>
      <c r="B1556" t="s">
        <v>6136</v>
      </c>
      <c r="G1556" t="s">
        <v>5584</v>
      </c>
    </row>
    <row r="1557" spans="1:7">
      <c r="A1557" s="191" t="s">
        <v>7582</v>
      </c>
      <c r="B1557" s="191" t="s">
        <v>7583</v>
      </c>
      <c r="G1557" t="s">
        <v>2767</v>
      </c>
    </row>
    <row r="1558" spans="1:7">
      <c r="A1558" t="s">
        <v>122</v>
      </c>
      <c r="B1558" t="s">
        <v>124</v>
      </c>
      <c r="G1558" t="s">
        <v>5586</v>
      </c>
    </row>
    <row r="1559" spans="1:7">
      <c r="A1559" t="s">
        <v>3745</v>
      </c>
      <c r="B1559" t="s">
        <v>3746</v>
      </c>
      <c r="G1559" t="s">
        <v>5588</v>
      </c>
    </row>
    <row r="1560" spans="1:7">
      <c r="A1560" t="s">
        <v>3619</v>
      </c>
      <c r="B1560" t="s">
        <v>3620</v>
      </c>
      <c r="G1560" t="s">
        <v>5588</v>
      </c>
    </row>
    <row r="1561" spans="1:7">
      <c r="A1561" t="s">
        <v>3694</v>
      </c>
      <c r="B1561" t="s">
        <v>3695</v>
      </c>
      <c r="G1561" t="s">
        <v>3454</v>
      </c>
    </row>
    <row r="1562" spans="1:7">
      <c r="A1562" t="s">
        <v>5463</v>
      </c>
      <c r="B1562" t="s">
        <v>6137</v>
      </c>
      <c r="G1562" t="s">
        <v>6803</v>
      </c>
    </row>
    <row r="1563" spans="1:7">
      <c r="A1563" t="s">
        <v>4479</v>
      </c>
      <c r="B1563" t="s">
        <v>4480</v>
      </c>
      <c r="G1563" t="s">
        <v>5589</v>
      </c>
    </row>
    <row r="1564" spans="1:7">
      <c r="A1564" t="s">
        <v>7401</v>
      </c>
      <c r="B1564" t="s">
        <v>7402</v>
      </c>
      <c r="G1564" t="s">
        <v>7464</v>
      </c>
    </row>
    <row r="1565" spans="1:7">
      <c r="A1565" t="s">
        <v>3026</v>
      </c>
      <c r="B1565" t="s">
        <v>3027</v>
      </c>
      <c r="G1565" t="s">
        <v>5591</v>
      </c>
    </row>
    <row r="1566" spans="1:7">
      <c r="A1566" t="s">
        <v>3734</v>
      </c>
      <c r="B1566" t="s">
        <v>3735</v>
      </c>
      <c r="G1566" s="191" t="s">
        <v>7516</v>
      </c>
    </row>
    <row r="1567" spans="1:7">
      <c r="A1567" t="s">
        <v>6987</v>
      </c>
      <c r="B1567" t="s">
        <v>6988</v>
      </c>
      <c r="G1567" t="s">
        <v>3832</v>
      </c>
    </row>
    <row r="1568" spans="1:7">
      <c r="A1568" t="s">
        <v>235</v>
      </c>
      <c r="B1568" t="s">
        <v>236</v>
      </c>
      <c r="G1568" t="s">
        <v>3456</v>
      </c>
    </row>
    <row r="1569" spans="1:7">
      <c r="A1569" t="s">
        <v>3384</v>
      </c>
      <c r="B1569" t="s">
        <v>3385</v>
      </c>
      <c r="G1569" t="s">
        <v>5593</v>
      </c>
    </row>
    <row r="1570" spans="1:7">
      <c r="A1570" t="s">
        <v>5465</v>
      </c>
      <c r="B1570" t="s">
        <v>6138</v>
      </c>
      <c r="G1570" t="s">
        <v>5595</v>
      </c>
    </row>
    <row r="1571" spans="1:7">
      <c r="A1571" t="s">
        <v>3386</v>
      </c>
      <c r="B1571" t="s">
        <v>3387</v>
      </c>
      <c r="G1571" t="s">
        <v>5597</v>
      </c>
    </row>
    <row r="1572" spans="1:7">
      <c r="A1572" t="s">
        <v>5467</v>
      </c>
      <c r="B1572" t="s">
        <v>3387</v>
      </c>
      <c r="G1572" t="s">
        <v>138</v>
      </c>
    </row>
    <row r="1573" spans="1:7">
      <c r="A1573" t="s">
        <v>5469</v>
      </c>
      <c r="B1573" t="s">
        <v>6139</v>
      </c>
      <c r="G1573" t="s">
        <v>7466</v>
      </c>
    </row>
    <row r="1574" spans="1:7">
      <c r="A1574" t="s">
        <v>6844</v>
      </c>
      <c r="B1574" t="s">
        <v>6845</v>
      </c>
      <c r="G1574" t="s">
        <v>3458</v>
      </c>
    </row>
    <row r="1575" spans="1:7">
      <c r="A1575" t="s">
        <v>3388</v>
      </c>
      <c r="B1575" t="s">
        <v>3389</v>
      </c>
      <c r="G1575" t="s">
        <v>5599</v>
      </c>
    </row>
    <row r="1576" spans="1:7">
      <c r="A1576" t="s">
        <v>5470</v>
      </c>
      <c r="B1576" t="s">
        <v>6140</v>
      </c>
      <c r="G1576" t="s">
        <v>5601</v>
      </c>
    </row>
    <row r="1577" spans="1:7" ht="18" customHeight="1">
      <c r="A1577" s="303" t="s">
        <v>7044</v>
      </c>
      <c r="B1577" t="s">
        <v>7045</v>
      </c>
      <c r="G1577" t="s">
        <v>2783</v>
      </c>
    </row>
    <row r="1578" spans="1:7">
      <c r="A1578" t="s">
        <v>3390</v>
      </c>
      <c r="B1578" t="s">
        <v>3391</v>
      </c>
      <c r="G1578" t="s">
        <v>140</v>
      </c>
    </row>
    <row r="1579" spans="1:7">
      <c r="A1579" t="s">
        <v>3028</v>
      </c>
      <c r="B1579" t="s">
        <v>3826</v>
      </c>
      <c r="G1579" t="s">
        <v>142</v>
      </c>
    </row>
    <row r="1580" spans="1:7">
      <c r="A1580" t="s">
        <v>5472</v>
      </c>
      <c r="B1580" t="s">
        <v>6141</v>
      </c>
      <c r="G1580" t="s">
        <v>2753</v>
      </c>
    </row>
    <row r="1581" spans="1:7">
      <c r="A1581" t="s">
        <v>128</v>
      </c>
      <c r="B1581" t="s">
        <v>129</v>
      </c>
      <c r="G1581" t="s">
        <v>2769</v>
      </c>
    </row>
    <row r="1582" spans="1:7">
      <c r="A1582" t="s">
        <v>4305</v>
      </c>
      <c r="B1582" t="s">
        <v>4306</v>
      </c>
      <c r="G1582" t="s">
        <v>2769</v>
      </c>
    </row>
    <row r="1583" spans="1:7">
      <c r="A1583" t="s">
        <v>7403</v>
      </c>
      <c r="B1583" t="s">
        <v>7404</v>
      </c>
      <c r="G1583" t="s">
        <v>3834</v>
      </c>
    </row>
    <row r="1584" spans="1:7">
      <c r="A1584" t="s">
        <v>3392</v>
      </c>
      <c r="B1584" t="s">
        <v>3393</v>
      </c>
      <c r="G1584" t="s">
        <v>3460</v>
      </c>
    </row>
    <row r="1585" spans="1:7">
      <c r="A1585" t="s">
        <v>3394</v>
      </c>
      <c r="B1585" t="s">
        <v>3395</v>
      </c>
      <c r="G1585" s="191" t="s">
        <v>7335</v>
      </c>
    </row>
    <row r="1586" spans="1:7">
      <c r="A1586" t="s">
        <v>3396</v>
      </c>
      <c r="B1586" t="s">
        <v>3397</v>
      </c>
      <c r="G1586" t="s">
        <v>5604</v>
      </c>
    </row>
    <row r="1587" spans="1:7">
      <c r="A1587" t="s">
        <v>3398</v>
      </c>
      <c r="B1587" t="s">
        <v>3399</v>
      </c>
      <c r="G1587" t="s">
        <v>3462</v>
      </c>
    </row>
    <row r="1588" spans="1:7">
      <c r="A1588" t="s">
        <v>2953</v>
      </c>
      <c r="B1588" t="s">
        <v>2967</v>
      </c>
      <c r="G1588" t="s">
        <v>3464</v>
      </c>
    </row>
    <row r="1589" spans="1:7">
      <c r="A1589" t="s">
        <v>5474</v>
      </c>
      <c r="B1589" t="s">
        <v>6142</v>
      </c>
      <c r="G1589" t="s">
        <v>5606</v>
      </c>
    </row>
    <row r="1590" spans="1:7">
      <c r="A1590" t="s">
        <v>4105</v>
      </c>
      <c r="B1590" t="s">
        <v>4106</v>
      </c>
      <c r="G1590" t="s">
        <v>4256</v>
      </c>
    </row>
    <row r="1591" spans="1:7">
      <c r="A1591" t="s">
        <v>2455</v>
      </c>
      <c r="B1591" t="s">
        <v>2456</v>
      </c>
      <c r="G1591" s="191" t="s">
        <v>7337</v>
      </c>
    </row>
    <row r="1592" spans="1:7">
      <c r="A1592" t="s">
        <v>5475</v>
      </c>
      <c r="B1592" t="s">
        <v>6143</v>
      </c>
      <c r="G1592" t="s">
        <v>1394</v>
      </c>
    </row>
    <row r="1593" spans="1:7">
      <c r="A1593" t="s">
        <v>5477</v>
      </c>
      <c r="B1593" t="s">
        <v>6144</v>
      </c>
      <c r="G1593" t="s">
        <v>1394</v>
      </c>
    </row>
    <row r="1594" spans="1:7">
      <c r="A1594" t="s">
        <v>3400</v>
      </c>
      <c r="B1594" t="s">
        <v>3401</v>
      </c>
      <c r="G1594" t="s">
        <v>5609</v>
      </c>
    </row>
    <row r="1595" spans="1:7">
      <c r="A1595" t="s">
        <v>3400</v>
      </c>
      <c r="B1595" t="s">
        <v>3401</v>
      </c>
      <c r="G1595" t="s">
        <v>4307</v>
      </c>
    </row>
    <row r="1596" spans="1:7">
      <c r="A1596" t="s">
        <v>3402</v>
      </c>
      <c r="B1596" t="s">
        <v>3403</v>
      </c>
      <c r="G1596" t="s">
        <v>3467</v>
      </c>
    </row>
    <row r="1597" spans="1:7">
      <c r="A1597" t="s">
        <v>7036</v>
      </c>
      <c r="B1597" t="s">
        <v>7037</v>
      </c>
      <c r="G1597" t="s">
        <v>3469</v>
      </c>
    </row>
    <row r="1598" spans="1:7">
      <c r="A1598" t="s">
        <v>7405</v>
      </c>
      <c r="B1598" t="s">
        <v>7406</v>
      </c>
      <c r="G1598" t="s">
        <v>5611</v>
      </c>
    </row>
    <row r="1599" spans="1:7">
      <c r="A1599" t="s">
        <v>6931</v>
      </c>
      <c r="B1599" t="s">
        <v>6932</v>
      </c>
      <c r="G1599" t="s">
        <v>2661</v>
      </c>
    </row>
    <row r="1600" spans="1:7">
      <c r="A1600" t="s">
        <v>5480</v>
      </c>
      <c r="B1600" t="s">
        <v>6145</v>
      </c>
      <c r="G1600" s="191" t="s">
        <v>7586</v>
      </c>
    </row>
    <row r="1601" spans="1:7">
      <c r="A1601" t="s">
        <v>5481</v>
      </c>
      <c r="B1601" t="s">
        <v>6146</v>
      </c>
      <c r="G1601" s="191" t="s">
        <v>7588</v>
      </c>
    </row>
    <row r="1602" spans="1:7">
      <c r="A1602" t="s">
        <v>5483</v>
      </c>
      <c r="B1602" t="s">
        <v>6147</v>
      </c>
      <c r="G1602" t="s">
        <v>4065</v>
      </c>
    </row>
    <row r="1603" spans="1:7">
      <c r="A1603" t="s">
        <v>5485</v>
      </c>
      <c r="B1603" t="s">
        <v>6148</v>
      </c>
      <c r="G1603" t="s">
        <v>5613</v>
      </c>
    </row>
    <row r="1604" spans="1:7">
      <c r="A1604" t="s">
        <v>5487</v>
      </c>
      <c r="B1604" t="s">
        <v>6149</v>
      </c>
      <c r="G1604" t="s">
        <v>7716</v>
      </c>
    </row>
    <row r="1605" spans="1:7">
      <c r="A1605" t="s">
        <v>3404</v>
      </c>
      <c r="B1605" t="s">
        <v>3405</v>
      </c>
      <c r="G1605" t="s">
        <v>7663</v>
      </c>
    </row>
    <row r="1606" spans="1:7">
      <c r="A1606" t="s">
        <v>4255</v>
      </c>
      <c r="B1606" t="s">
        <v>2904</v>
      </c>
      <c r="G1606" t="s">
        <v>3471</v>
      </c>
    </row>
    <row r="1607" spans="1:7">
      <c r="A1607" t="s">
        <v>5489</v>
      </c>
      <c r="B1607" t="s">
        <v>6150</v>
      </c>
      <c r="G1607" t="s">
        <v>4298</v>
      </c>
    </row>
    <row r="1608" spans="1:7">
      <c r="A1608" t="s">
        <v>3406</v>
      </c>
      <c r="B1608" t="s">
        <v>3407</v>
      </c>
      <c r="G1608" t="s">
        <v>5615</v>
      </c>
    </row>
    <row r="1609" spans="1:7">
      <c r="A1609" t="s">
        <v>3606</v>
      </c>
      <c r="B1609" t="s">
        <v>3607</v>
      </c>
      <c r="G1609" t="s">
        <v>2998</v>
      </c>
    </row>
    <row r="1610" spans="1:7">
      <c r="A1610" t="s">
        <v>6792</v>
      </c>
      <c r="B1610" t="s">
        <v>6793</v>
      </c>
      <c r="G1610" t="s">
        <v>3473</v>
      </c>
    </row>
    <row r="1611" spans="1:7">
      <c r="A1611" t="s">
        <v>3029</v>
      </c>
      <c r="B1611" t="s">
        <v>3030</v>
      </c>
      <c r="G1611" t="s">
        <v>2982</v>
      </c>
    </row>
    <row r="1612" spans="1:7">
      <c r="A1612" t="s">
        <v>5491</v>
      </c>
      <c r="B1612" t="s">
        <v>6151</v>
      </c>
      <c r="G1612" t="s">
        <v>145</v>
      </c>
    </row>
    <row r="1613" spans="1:7">
      <c r="A1613" t="s">
        <v>5493</v>
      </c>
      <c r="B1613" t="s">
        <v>6152</v>
      </c>
      <c r="G1613" t="s">
        <v>148</v>
      </c>
    </row>
    <row r="1614" spans="1:7" ht="23.25" customHeight="1">
      <c r="A1614" t="s">
        <v>4175</v>
      </c>
      <c r="B1614" t="s">
        <v>4174</v>
      </c>
      <c r="G1614" t="s">
        <v>150</v>
      </c>
    </row>
    <row r="1615" spans="1:7">
      <c r="A1615" t="s">
        <v>5494</v>
      </c>
      <c r="B1615" t="s">
        <v>6153</v>
      </c>
      <c r="G1615" t="s">
        <v>3475</v>
      </c>
    </row>
    <row r="1616" spans="1:7">
      <c r="A1616" t="s">
        <v>5496</v>
      </c>
      <c r="B1616" t="s">
        <v>6154</v>
      </c>
      <c r="G1616" t="s">
        <v>2908</v>
      </c>
    </row>
    <row r="1617" spans="1:7">
      <c r="A1617" t="s">
        <v>5498</v>
      </c>
      <c r="B1617" t="s">
        <v>6155</v>
      </c>
      <c r="G1617" t="s">
        <v>5616</v>
      </c>
    </row>
    <row r="1618" spans="1:7">
      <c r="A1618" s="303" t="s">
        <v>7279</v>
      </c>
      <c r="B1618" s="303" t="s">
        <v>7280</v>
      </c>
      <c r="G1618" t="s">
        <v>7285</v>
      </c>
    </row>
    <row r="1619" spans="1:7">
      <c r="A1619" t="s">
        <v>4287</v>
      </c>
      <c r="B1619" t="s">
        <v>4288</v>
      </c>
      <c r="G1619" t="s">
        <v>5618</v>
      </c>
    </row>
    <row r="1620" spans="1:7">
      <c r="A1620" t="s">
        <v>1492</v>
      </c>
      <c r="B1620" t="s">
        <v>1493</v>
      </c>
      <c r="G1620" t="s">
        <v>3476</v>
      </c>
    </row>
    <row r="1621" spans="1:7">
      <c r="A1621" t="s">
        <v>3408</v>
      </c>
      <c r="B1621" t="s">
        <v>3409</v>
      </c>
      <c r="G1621" t="s">
        <v>7665</v>
      </c>
    </row>
    <row r="1622" spans="1:7">
      <c r="A1622" t="s">
        <v>2764</v>
      </c>
      <c r="B1622" t="s">
        <v>2765</v>
      </c>
      <c r="G1622" t="s">
        <v>2956</v>
      </c>
    </row>
    <row r="1623" spans="1:7">
      <c r="A1623" t="s">
        <v>5500</v>
      </c>
      <c r="B1623" t="s">
        <v>6156</v>
      </c>
      <c r="G1623" t="s">
        <v>2956</v>
      </c>
    </row>
    <row r="1624" spans="1:7">
      <c r="A1624" t="s">
        <v>1515</v>
      </c>
      <c r="B1624" t="s">
        <v>4161</v>
      </c>
      <c r="G1624" t="s">
        <v>5621</v>
      </c>
    </row>
    <row r="1625" spans="1:7">
      <c r="A1625" t="s">
        <v>5501</v>
      </c>
      <c r="B1625" t="s">
        <v>6157</v>
      </c>
      <c r="G1625" t="s">
        <v>7667</v>
      </c>
    </row>
    <row r="1626" spans="1:7">
      <c r="A1626" t="s">
        <v>5502</v>
      </c>
      <c r="B1626" t="s">
        <v>6158</v>
      </c>
      <c r="G1626" s="191" t="s">
        <v>7339</v>
      </c>
    </row>
    <row r="1627" spans="1:7">
      <c r="A1627" t="s">
        <v>3410</v>
      </c>
      <c r="B1627" t="s">
        <v>3411</v>
      </c>
      <c r="G1627" t="s">
        <v>1830</v>
      </c>
    </row>
    <row r="1628" spans="1:7">
      <c r="A1628" t="s">
        <v>3412</v>
      </c>
      <c r="B1628" t="s">
        <v>3591</v>
      </c>
      <c r="G1628" t="s">
        <v>3478</v>
      </c>
    </row>
    <row r="1629" spans="1:7">
      <c r="A1629" t="s">
        <v>3413</v>
      </c>
      <c r="B1629" t="s">
        <v>3414</v>
      </c>
      <c r="G1629" t="s">
        <v>2957</v>
      </c>
    </row>
    <row r="1630" spans="1:7">
      <c r="A1630" s="303" t="s">
        <v>7281</v>
      </c>
      <c r="B1630" s="303" t="s">
        <v>7282</v>
      </c>
      <c r="G1630" t="s">
        <v>4580</v>
      </c>
    </row>
    <row r="1631" spans="1:7">
      <c r="A1631" t="s">
        <v>3415</v>
      </c>
      <c r="B1631" t="s">
        <v>3416</v>
      </c>
      <c r="G1631" t="s">
        <v>3480</v>
      </c>
    </row>
    <row r="1632" spans="1:7">
      <c r="A1632" t="s">
        <v>6842</v>
      </c>
      <c r="B1632" t="s">
        <v>6843</v>
      </c>
      <c r="G1632" t="s">
        <v>3482</v>
      </c>
    </row>
    <row r="1633" spans="1:7">
      <c r="A1633" t="s">
        <v>5504</v>
      </c>
      <c r="B1633" t="s">
        <v>6159</v>
      </c>
      <c r="G1633" t="s">
        <v>5623</v>
      </c>
    </row>
    <row r="1634" spans="1:7">
      <c r="A1634" t="s">
        <v>5506</v>
      </c>
      <c r="B1634" t="s">
        <v>6160</v>
      </c>
      <c r="G1634" s="191" t="s">
        <v>7341</v>
      </c>
    </row>
    <row r="1635" spans="1:7">
      <c r="A1635" t="s">
        <v>5508</v>
      </c>
      <c r="B1635" t="s">
        <v>6510</v>
      </c>
      <c r="G1635" t="s">
        <v>5625</v>
      </c>
    </row>
    <row r="1636" spans="1:7">
      <c r="A1636" t="s">
        <v>4714</v>
      </c>
      <c r="B1636" t="s">
        <v>4716</v>
      </c>
      <c r="G1636" t="s">
        <v>5627</v>
      </c>
    </row>
    <row r="1637" spans="1:7" ht="15.75" customHeight="1">
      <c r="A1637" t="s">
        <v>4714</v>
      </c>
      <c r="B1637" t="s">
        <v>4716</v>
      </c>
      <c r="G1637" t="s">
        <v>7219</v>
      </c>
    </row>
    <row r="1638" spans="1:7">
      <c r="A1638" t="s">
        <v>7407</v>
      </c>
      <c r="B1638" t="s">
        <v>7408</v>
      </c>
      <c r="G1638" t="s">
        <v>3011</v>
      </c>
    </row>
    <row r="1639" spans="1:7">
      <c r="A1639" t="s">
        <v>5510</v>
      </c>
      <c r="B1639" t="s">
        <v>6161</v>
      </c>
      <c r="G1639" t="s">
        <v>3011</v>
      </c>
    </row>
    <row r="1640" spans="1:7">
      <c r="A1640" t="s">
        <v>7040</v>
      </c>
      <c r="B1640" t="s">
        <v>7041</v>
      </c>
      <c r="G1640" t="s">
        <v>7221</v>
      </c>
    </row>
    <row r="1641" spans="1:7">
      <c r="A1641" s="304" t="s">
        <v>7159</v>
      </c>
      <c r="B1641" s="304" t="s">
        <v>7160</v>
      </c>
      <c r="G1641" t="s">
        <v>4628</v>
      </c>
    </row>
    <row r="1642" spans="1:7">
      <c r="A1642" t="s">
        <v>5512</v>
      </c>
      <c r="B1642" t="s">
        <v>6162</v>
      </c>
      <c r="G1642" t="s">
        <v>5630</v>
      </c>
    </row>
    <row r="1643" spans="1:7">
      <c r="A1643" s="191" t="s">
        <v>7514</v>
      </c>
      <c r="B1643" s="191" t="s">
        <v>7515</v>
      </c>
      <c r="G1643" t="s">
        <v>3484</v>
      </c>
    </row>
    <row r="1644" spans="1:7">
      <c r="A1644" t="s">
        <v>3417</v>
      </c>
      <c r="B1644" t="s">
        <v>3418</v>
      </c>
      <c r="G1644" t="s">
        <v>3486</v>
      </c>
    </row>
    <row r="1645" spans="1:7">
      <c r="A1645" t="s">
        <v>5514</v>
      </c>
      <c r="B1645" t="s">
        <v>6163</v>
      </c>
      <c r="G1645" t="s">
        <v>2816</v>
      </c>
    </row>
    <row r="1646" spans="1:7">
      <c r="A1646" t="s">
        <v>7104</v>
      </c>
      <c r="B1646" t="s">
        <v>7105</v>
      </c>
      <c r="G1646" t="s">
        <v>6831</v>
      </c>
    </row>
    <row r="1647" spans="1:7" ht="30">
      <c r="A1647" s="297" t="s">
        <v>6726</v>
      </c>
      <c r="B1647" t="s">
        <v>6727</v>
      </c>
      <c r="G1647" t="s">
        <v>3488</v>
      </c>
    </row>
    <row r="1648" spans="1:7">
      <c r="A1648" s="297" t="s">
        <v>7460</v>
      </c>
      <c r="B1648" t="s">
        <v>7461</v>
      </c>
      <c r="G1648" t="s">
        <v>5632</v>
      </c>
    </row>
    <row r="1649" spans="1:7" ht="45">
      <c r="A1649" t="s">
        <v>5516</v>
      </c>
      <c r="B1649" t="s">
        <v>6164</v>
      </c>
      <c r="G1649" s="297" t="s">
        <v>7745</v>
      </c>
    </row>
    <row r="1650" spans="1:7">
      <c r="A1650" t="s">
        <v>5518</v>
      </c>
      <c r="B1650" t="s">
        <v>6165</v>
      </c>
      <c r="G1650" t="s">
        <v>5634</v>
      </c>
    </row>
    <row r="1651" spans="1:7">
      <c r="A1651" t="s">
        <v>6568</v>
      </c>
      <c r="B1651" t="s">
        <v>6602</v>
      </c>
      <c r="G1651" t="s">
        <v>5636</v>
      </c>
    </row>
    <row r="1652" spans="1:7">
      <c r="A1652" t="s">
        <v>5520</v>
      </c>
      <c r="B1652" t="s">
        <v>6166</v>
      </c>
      <c r="G1652" t="s">
        <v>4606</v>
      </c>
    </row>
    <row r="1653" spans="1:7">
      <c r="A1653" t="s">
        <v>5522</v>
      </c>
      <c r="B1653" t="s">
        <v>6167</v>
      </c>
      <c r="G1653" t="s">
        <v>3490</v>
      </c>
    </row>
    <row r="1654" spans="1:7">
      <c r="A1654" t="s">
        <v>5523</v>
      </c>
      <c r="B1654" t="s">
        <v>6168</v>
      </c>
      <c r="G1654" t="s">
        <v>4404</v>
      </c>
    </row>
    <row r="1655" spans="1:7">
      <c r="A1655" s="304" t="s">
        <v>7161</v>
      </c>
      <c r="B1655" s="304" t="s">
        <v>7162</v>
      </c>
      <c r="G1655" t="s">
        <v>3492</v>
      </c>
    </row>
    <row r="1656" spans="1:7">
      <c r="A1656" s="303" t="s">
        <v>7283</v>
      </c>
      <c r="B1656" s="303" t="s">
        <v>7284</v>
      </c>
      <c r="G1656" t="s">
        <v>3492</v>
      </c>
    </row>
    <row r="1657" spans="1:7">
      <c r="A1657" t="s">
        <v>2775</v>
      </c>
      <c r="B1657" t="s">
        <v>2776</v>
      </c>
      <c r="G1657" t="s">
        <v>5639</v>
      </c>
    </row>
    <row r="1658" spans="1:7">
      <c r="A1658" t="s">
        <v>3419</v>
      </c>
      <c r="B1658" t="s">
        <v>3420</v>
      </c>
      <c r="G1658" t="s">
        <v>4160</v>
      </c>
    </row>
    <row r="1659" spans="1:7">
      <c r="A1659" t="s">
        <v>4481</v>
      </c>
      <c r="B1659" t="s">
        <v>4482</v>
      </c>
      <c r="G1659" t="s">
        <v>5641</v>
      </c>
    </row>
    <row r="1660" spans="1:7">
      <c r="A1660" t="s">
        <v>3730</v>
      </c>
      <c r="B1660" t="s">
        <v>3731</v>
      </c>
      <c r="G1660" t="s">
        <v>2664</v>
      </c>
    </row>
    <row r="1661" spans="1:7">
      <c r="A1661" t="s">
        <v>5525</v>
      </c>
      <c r="B1661" t="s">
        <v>6169</v>
      </c>
      <c r="G1661" t="s">
        <v>5643</v>
      </c>
    </row>
    <row r="1662" spans="1:7" ht="18" customHeight="1">
      <c r="A1662" t="s">
        <v>5527</v>
      </c>
      <c r="B1662" t="s">
        <v>6170</v>
      </c>
      <c r="G1662" t="s">
        <v>3732</v>
      </c>
    </row>
    <row r="1663" spans="1:7">
      <c r="A1663" t="s">
        <v>3421</v>
      </c>
      <c r="B1663" t="s">
        <v>3422</v>
      </c>
      <c r="G1663" t="s">
        <v>7287</v>
      </c>
    </row>
    <row r="1664" spans="1:7">
      <c r="A1664" t="s">
        <v>3423</v>
      </c>
      <c r="B1664" t="s">
        <v>3424</v>
      </c>
      <c r="G1664" t="s">
        <v>3660</v>
      </c>
    </row>
    <row r="1665" spans="1:7">
      <c r="A1665" t="s">
        <v>3423</v>
      </c>
      <c r="B1665" t="s">
        <v>3424</v>
      </c>
      <c r="G1665" t="s">
        <v>153</v>
      </c>
    </row>
    <row r="1666" spans="1:7">
      <c r="A1666" t="s">
        <v>5530</v>
      </c>
      <c r="B1666" t="s">
        <v>6171</v>
      </c>
      <c r="G1666" t="s">
        <v>1516</v>
      </c>
    </row>
    <row r="1667" spans="1:7">
      <c r="A1667" t="s">
        <v>5532</v>
      </c>
      <c r="B1667" t="s">
        <v>6172</v>
      </c>
      <c r="G1667" t="s">
        <v>7409</v>
      </c>
    </row>
    <row r="1668" spans="1:7">
      <c r="A1668" t="s">
        <v>5533</v>
      </c>
      <c r="B1668" t="s">
        <v>6173</v>
      </c>
      <c r="G1668" t="s">
        <v>1863</v>
      </c>
    </row>
    <row r="1669" spans="1:7">
      <c r="A1669" t="s">
        <v>1662</v>
      </c>
      <c r="B1669" t="s">
        <v>1663</v>
      </c>
      <c r="G1669" t="s">
        <v>3494</v>
      </c>
    </row>
    <row r="1670" spans="1:7">
      <c r="A1670" t="s">
        <v>3425</v>
      </c>
      <c r="B1670" t="s">
        <v>3426</v>
      </c>
      <c r="G1670" t="s">
        <v>155</v>
      </c>
    </row>
    <row r="1671" spans="1:7">
      <c r="A1671" t="s">
        <v>4101</v>
      </c>
      <c r="B1671" t="s">
        <v>4102</v>
      </c>
      <c r="G1671" t="s">
        <v>7034</v>
      </c>
    </row>
    <row r="1672" spans="1:7">
      <c r="A1672" t="s">
        <v>3827</v>
      </c>
      <c r="B1672" t="s">
        <v>3828</v>
      </c>
      <c r="G1672" t="s">
        <v>5645</v>
      </c>
    </row>
    <row r="1673" spans="1:7">
      <c r="A1673" t="s">
        <v>5535</v>
      </c>
      <c r="B1673" t="s">
        <v>6174</v>
      </c>
      <c r="G1673" t="s">
        <v>7106</v>
      </c>
    </row>
    <row r="1674" spans="1:7">
      <c r="A1674" t="s">
        <v>3621</v>
      </c>
      <c r="B1674" t="s">
        <v>3622</v>
      </c>
      <c r="G1674" s="277" t="s">
        <v>6522</v>
      </c>
    </row>
    <row r="1675" spans="1:7">
      <c r="A1675" t="s">
        <v>5537</v>
      </c>
      <c r="B1675" t="s">
        <v>3622</v>
      </c>
      <c r="G1675" t="s">
        <v>5647</v>
      </c>
    </row>
    <row r="1676" spans="1:7">
      <c r="A1676" t="s">
        <v>5539</v>
      </c>
      <c r="B1676" t="s">
        <v>6175</v>
      </c>
      <c r="G1676" t="s">
        <v>5649</v>
      </c>
    </row>
    <row r="1677" spans="1:7">
      <c r="A1677" t="s">
        <v>3427</v>
      </c>
      <c r="B1677" t="s">
        <v>3428</v>
      </c>
      <c r="G1677" t="s">
        <v>1893</v>
      </c>
    </row>
    <row r="1678" spans="1:7">
      <c r="A1678" t="s">
        <v>2462</v>
      </c>
      <c r="B1678" t="s">
        <v>132</v>
      </c>
      <c r="G1678" t="s">
        <v>7411</v>
      </c>
    </row>
    <row r="1679" spans="1:7">
      <c r="A1679" t="s">
        <v>2462</v>
      </c>
      <c r="B1679" t="s">
        <v>132</v>
      </c>
      <c r="G1679" t="s">
        <v>5651</v>
      </c>
    </row>
    <row r="1680" spans="1:7">
      <c r="A1680" t="s">
        <v>4576</v>
      </c>
      <c r="B1680" t="s">
        <v>4577</v>
      </c>
      <c r="G1680" t="s">
        <v>3891</v>
      </c>
    </row>
    <row r="1681" spans="1:7">
      <c r="A1681" t="s">
        <v>5542</v>
      </c>
      <c r="B1681" t="s">
        <v>6176</v>
      </c>
      <c r="G1681" t="s">
        <v>157</v>
      </c>
    </row>
    <row r="1682" spans="1:7">
      <c r="A1682" t="s">
        <v>5542</v>
      </c>
      <c r="B1682" t="s">
        <v>6177</v>
      </c>
      <c r="G1682" t="s">
        <v>2482</v>
      </c>
    </row>
    <row r="1683" spans="1:7">
      <c r="A1683" t="s">
        <v>5543</v>
      </c>
      <c r="B1683" t="s">
        <v>6178</v>
      </c>
      <c r="G1683" t="s">
        <v>194</v>
      </c>
    </row>
    <row r="1684" spans="1:7">
      <c r="A1684" s="303" t="s">
        <v>6901</v>
      </c>
      <c r="B1684" t="s">
        <v>6902</v>
      </c>
      <c r="G1684" t="s">
        <v>2457</v>
      </c>
    </row>
    <row r="1685" spans="1:7">
      <c r="A1685" t="s">
        <v>4512</v>
      </c>
      <c r="B1685" t="s">
        <v>4513</v>
      </c>
      <c r="G1685" t="s">
        <v>2457</v>
      </c>
    </row>
    <row r="1686" spans="1:7">
      <c r="A1686" t="s">
        <v>3601</v>
      </c>
      <c r="B1686" t="s">
        <v>3602</v>
      </c>
      <c r="G1686" t="s">
        <v>3836</v>
      </c>
    </row>
    <row r="1687" spans="1:7">
      <c r="A1687" t="s">
        <v>2660</v>
      </c>
      <c r="B1687" t="s">
        <v>2674</v>
      </c>
      <c r="G1687" t="s">
        <v>5653</v>
      </c>
    </row>
    <row r="1688" spans="1:7">
      <c r="A1688" t="s">
        <v>7659</v>
      </c>
      <c r="B1688" t="s">
        <v>7660</v>
      </c>
      <c r="G1688" t="s">
        <v>2910</v>
      </c>
    </row>
    <row r="1689" spans="1:7">
      <c r="A1689" t="s">
        <v>7025</v>
      </c>
      <c r="B1689" t="s">
        <v>7026</v>
      </c>
      <c r="G1689" s="191" t="s">
        <v>7592</v>
      </c>
    </row>
    <row r="1690" spans="1:7">
      <c r="A1690" t="s">
        <v>5545</v>
      </c>
      <c r="B1690" t="s">
        <v>6179</v>
      </c>
      <c r="G1690" t="s">
        <v>6840</v>
      </c>
    </row>
    <row r="1691" spans="1:7">
      <c r="A1691" t="s">
        <v>2382</v>
      </c>
      <c r="B1691" t="s">
        <v>2383</v>
      </c>
      <c r="G1691" t="s">
        <v>5654</v>
      </c>
    </row>
    <row r="1692" spans="1:7">
      <c r="A1692" t="s">
        <v>7661</v>
      </c>
      <c r="B1692" t="s">
        <v>7662</v>
      </c>
      <c r="G1692" t="s">
        <v>3610</v>
      </c>
    </row>
    <row r="1693" spans="1:7">
      <c r="A1693" t="s">
        <v>1613</v>
      </c>
      <c r="B1693" t="s">
        <v>1614</v>
      </c>
      <c r="G1693" t="s">
        <v>2884</v>
      </c>
    </row>
    <row r="1694" spans="1:7">
      <c r="A1694" s="191" t="s">
        <v>7332</v>
      </c>
      <c r="B1694" s="191" t="s">
        <v>7333</v>
      </c>
      <c r="G1694" t="s">
        <v>2884</v>
      </c>
    </row>
    <row r="1695" spans="1:7">
      <c r="A1695" t="s">
        <v>4617</v>
      </c>
      <c r="B1695" t="s">
        <v>4618</v>
      </c>
      <c r="G1695" t="s">
        <v>7669</v>
      </c>
    </row>
    <row r="1696" spans="1:7">
      <c r="A1696" t="s">
        <v>7334</v>
      </c>
      <c r="B1696" t="s">
        <v>6787</v>
      </c>
      <c r="G1696" s="191" t="s">
        <v>7343</v>
      </c>
    </row>
    <row r="1697" spans="1:7">
      <c r="A1697" t="s">
        <v>5547</v>
      </c>
      <c r="B1697" t="s">
        <v>6180</v>
      </c>
      <c r="G1697" t="s">
        <v>4550</v>
      </c>
    </row>
    <row r="1698" spans="1:7">
      <c r="A1698" t="s">
        <v>3736</v>
      </c>
      <c r="B1698" t="s">
        <v>3737</v>
      </c>
      <c r="G1698" t="s">
        <v>4067</v>
      </c>
    </row>
    <row r="1699" spans="1:7">
      <c r="A1699" t="s">
        <v>4412</v>
      </c>
      <c r="B1699" t="s">
        <v>4413</v>
      </c>
      <c r="G1699" t="s">
        <v>5658</v>
      </c>
    </row>
    <row r="1700" spans="1:7">
      <c r="A1700" t="s">
        <v>3873</v>
      </c>
      <c r="B1700" t="s">
        <v>3874</v>
      </c>
      <c r="G1700" t="s">
        <v>3495</v>
      </c>
    </row>
    <row r="1701" spans="1:7">
      <c r="A1701" t="s">
        <v>133</v>
      </c>
      <c r="B1701" t="s">
        <v>3853</v>
      </c>
      <c r="G1701" t="s">
        <v>159</v>
      </c>
    </row>
    <row r="1702" spans="1:7">
      <c r="A1702" t="s">
        <v>3703</v>
      </c>
      <c r="B1702" t="s">
        <v>3704</v>
      </c>
      <c r="G1702" t="s">
        <v>2353</v>
      </c>
    </row>
    <row r="1703" spans="1:7">
      <c r="A1703" t="s">
        <v>3429</v>
      </c>
      <c r="B1703" t="s">
        <v>3430</v>
      </c>
      <c r="G1703" t="s">
        <v>5660</v>
      </c>
    </row>
    <row r="1704" spans="1:7">
      <c r="A1704" t="s">
        <v>7741</v>
      </c>
      <c r="B1704" t="s">
        <v>7746</v>
      </c>
      <c r="G1704" t="s">
        <v>5662</v>
      </c>
    </row>
    <row r="1705" spans="1:7">
      <c r="A1705" t="s">
        <v>6977</v>
      </c>
      <c r="B1705" t="s">
        <v>6978</v>
      </c>
      <c r="G1705" t="s">
        <v>160</v>
      </c>
    </row>
    <row r="1706" spans="1:7">
      <c r="A1706" t="s">
        <v>3829</v>
      </c>
      <c r="B1706" t="s">
        <v>6617</v>
      </c>
      <c r="G1706" t="s">
        <v>3497</v>
      </c>
    </row>
    <row r="1707" spans="1:7">
      <c r="A1707" t="s">
        <v>3431</v>
      </c>
      <c r="B1707" t="s">
        <v>3432</v>
      </c>
      <c r="G1707" t="s">
        <v>4068</v>
      </c>
    </row>
    <row r="1708" spans="1:7">
      <c r="A1708" t="s">
        <v>5549</v>
      </c>
      <c r="B1708" t="s">
        <v>6181</v>
      </c>
      <c r="G1708" t="s">
        <v>2366</v>
      </c>
    </row>
    <row r="1709" spans="1:7">
      <c r="A1709" t="s">
        <v>4499</v>
      </c>
      <c r="B1709" t="s">
        <v>4500</v>
      </c>
      <c r="G1709" t="s">
        <v>162</v>
      </c>
    </row>
    <row r="1710" spans="1:7">
      <c r="A1710" t="s">
        <v>5551</v>
      </c>
      <c r="B1710" t="s">
        <v>6182</v>
      </c>
      <c r="G1710" t="s">
        <v>5664</v>
      </c>
    </row>
    <row r="1711" spans="1:7">
      <c r="A1711" t="s">
        <v>7032</v>
      </c>
      <c r="B1711" t="s">
        <v>7033</v>
      </c>
      <c r="G1711" t="s">
        <v>3594</v>
      </c>
    </row>
    <row r="1712" spans="1:7">
      <c r="A1712" t="s">
        <v>3433</v>
      </c>
      <c r="B1712" t="s">
        <v>3434</v>
      </c>
      <c r="G1712" t="s">
        <v>5666</v>
      </c>
    </row>
    <row r="1713" spans="1:7">
      <c r="A1713" t="s">
        <v>3435</v>
      </c>
      <c r="B1713" t="s">
        <v>3436</v>
      </c>
      <c r="G1713" t="s">
        <v>4600</v>
      </c>
    </row>
    <row r="1714" spans="1:7">
      <c r="A1714" t="s">
        <v>2290</v>
      </c>
      <c r="B1714" t="s">
        <v>2291</v>
      </c>
      <c r="G1714" t="s">
        <v>164</v>
      </c>
    </row>
    <row r="1715" spans="1:7">
      <c r="A1715" t="s">
        <v>3437</v>
      </c>
      <c r="B1715" t="s">
        <v>3438</v>
      </c>
      <c r="G1715" t="s">
        <v>1789</v>
      </c>
    </row>
    <row r="1716" spans="1:7">
      <c r="A1716" t="s">
        <v>682</v>
      </c>
      <c r="B1716" t="s">
        <v>4564</v>
      </c>
      <c r="G1716" t="s">
        <v>3498</v>
      </c>
    </row>
    <row r="1717" spans="1:7">
      <c r="A1717" t="s">
        <v>7699</v>
      </c>
      <c r="B1717" t="s">
        <v>7700</v>
      </c>
      <c r="G1717" s="191" t="s">
        <v>7590</v>
      </c>
    </row>
    <row r="1718" spans="1:7">
      <c r="A1718" t="s">
        <v>5553</v>
      </c>
      <c r="B1718" t="s">
        <v>3831</v>
      </c>
      <c r="G1718" t="s">
        <v>4453</v>
      </c>
    </row>
    <row r="1719" spans="1:7">
      <c r="A1719" t="s">
        <v>3830</v>
      </c>
      <c r="B1719" t="s">
        <v>3831</v>
      </c>
      <c r="G1719" t="s">
        <v>4448</v>
      </c>
    </row>
    <row r="1720" spans="1:7">
      <c r="A1720" t="s">
        <v>3439</v>
      </c>
      <c r="B1720" t="s">
        <v>3440</v>
      </c>
      <c r="G1720" t="s">
        <v>4602</v>
      </c>
    </row>
    <row r="1721" spans="1:7">
      <c r="A1721" t="s">
        <v>4501</v>
      </c>
      <c r="B1721" t="s">
        <v>4502</v>
      </c>
      <c r="G1721" t="s">
        <v>7001</v>
      </c>
    </row>
    <row r="1722" spans="1:7">
      <c r="A1722" t="s">
        <v>3696</v>
      </c>
      <c r="B1722" t="s">
        <v>3697</v>
      </c>
      <c r="G1722" t="s">
        <v>3500</v>
      </c>
    </row>
    <row r="1723" spans="1:7">
      <c r="A1723" t="s">
        <v>1496</v>
      </c>
      <c r="B1723" t="s">
        <v>1497</v>
      </c>
      <c r="G1723" t="s">
        <v>5668</v>
      </c>
    </row>
    <row r="1724" spans="1:7">
      <c r="A1724" t="s">
        <v>3441</v>
      </c>
      <c r="B1724" t="s">
        <v>3442</v>
      </c>
      <c r="G1724" t="s">
        <v>6846</v>
      </c>
    </row>
    <row r="1725" spans="1:7">
      <c r="A1725" t="s">
        <v>5555</v>
      </c>
      <c r="B1725" t="s">
        <v>6183</v>
      </c>
      <c r="G1725" t="s">
        <v>7671</v>
      </c>
    </row>
    <row r="1726" spans="1:7">
      <c r="A1726" t="s">
        <v>5557</v>
      </c>
      <c r="B1726" t="s">
        <v>6184</v>
      </c>
      <c r="G1726" t="s">
        <v>5670</v>
      </c>
    </row>
    <row r="1727" spans="1:7">
      <c r="A1727" t="s">
        <v>1321</v>
      </c>
      <c r="B1727" t="s">
        <v>4634</v>
      </c>
      <c r="G1727" t="s">
        <v>3501</v>
      </c>
    </row>
    <row r="1728" spans="1:7">
      <c r="A1728" t="s">
        <v>5559</v>
      </c>
      <c r="B1728" t="s">
        <v>6185</v>
      </c>
      <c r="G1728" t="s">
        <v>4582</v>
      </c>
    </row>
    <row r="1729" spans="1:7">
      <c r="A1729" t="s">
        <v>5561</v>
      </c>
      <c r="B1729" t="s">
        <v>6186</v>
      </c>
      <c r="G1729" t="s">
        <v>3503</v>
      </c>
    </row>
    <row r="1730" spans="1:7">
      <c r="A1730" t="s">
        <v>7462</v>
      </c>
      <c r="B1730" t="s">
        <v>7463</v>
      </c>
      <c r="G1730" t="s">
        <v>5671</v>
      </c>
    </row>
    <row r="1731" spans="1:7">
      <c r="A1731" t="s">
        <v>5563</v>
      </c>
      <c r="B1731" t="s">
        <v>6187</v>
      </c>
      <c r="G1731" t="s">
        <v>7412</v>
      </c>
    </row>
    <row r="1732" spans="1:7">
      <c r="A1732" t="s">
        <v>3443</v>
      </c>
      <c r="B1732" t="s">
        <v>3444</v>
      </c>
      <c r="G1732" t="s">
        <v>5673</v>
      </c>
    </row>
    <row r="1733" spans="1:7">
      <c r="A1733" t="s">
        <v>3445</v>
      </c>
      <c r="B1733" t="s">
        <v>3446</v>
      </c>
      <c r="G1733" t="s">
        <v>6973</v>
      </c>
    </row>
    <row r="1734" spans="1:7">
      <c r="A1734" t="s">
        <v>5564</v>
      </c>
      <c r="B1734" t="s">
        <v>4460</v>
      </c>
      <c r="G1734" t="s">
        <v>6955</v>
      </c>
    </row>
    <row r="1735" spans="1:7">
      <c r="A1735" t="s">
        <v>4459</v>
      </c>
      <c r="B1735" t="s">
        <v>4460</v>
      </c>
      <c r="G1735" t="s">
        <v>7673</v>
      </c>
    </row>
    <row r="1736" spans="1:7">
      <c r="A1736" t="s">
        <v>5566</v>
      </c>
      <c r="B1736" t="s">
        <v>6188</v>
      </c>
      <c r="G1736" t="s">
        <v>7675</v>
      </c>
    </row>
    <row r="1737" spans="1:7">
      <c r="A1737" t="s">
        <v>5568</v>
      </c>
      <c r="B1737" t="s">
        <v>6189</v>
      </c>
      <c r="G1737" t="s">
        <v>4485</v>
      </c>
    </row>
    <row r="1738" spans="1:7">
      <c r="A1738" t="s">
        <v>3447</v>
      </c>
      <c r="B1738" t="s">
        <v>3448</v>
      </c>
      <c r="G1738" t="s">
        <v>5675</v>
      </c>
    </row>
    <row r="1739" spans="1:7">
      <c r="A1739" t="s">
        <v>3447</v>
      </c>
      <c r="B1739" t="s">
        <v>3448</v>
      </c>
      <c r="G1739" t="s">
        <v>5677</v>
      </c>
    </row>
    <row r="1740" spans="1:7">
      <c r="A1740" t="s">
        <v>2832</v>
      </c>
      <c r="B1740" t="s">
        <v>2833</v>
      </c>
      <c r="G1740" t="s">
        <v>3505</v>
      </c>
    </row>
    <row r="1741" spans="1:7">
      <c r="A1741" t="s">
        <v>134</v>
      </c>
      <c r="B1741" t="s">
        <v>4492</v>
      </c>
      <c r="G1741" t="s">
        <v>165</v>
      </c>
    </row>
    <row r="1742" spans="1:7">
      <c r="A1742" t="s">
        <v>3449</v>
      </c>
      <c r="B1742" t="s">
        <v>3370</v>
      </c>
      <c r="G1742" t="s">
        <v>7110</v>
      </c>
    </row>
    <row r="1743" spans="1:7">
      <c r="A1743" t="s">
        <v>135</v>
      </c>
      <c r="B1743" t="s">
        <v>136</v>
      </c>
      <c r="G1743" s="191" t="s">
        <v>7518</v>
      </c>
    </row>
    <row r="1744" spans="1:7">
      <c r="A1744" t="s">
        <v>6781</v>
      </c>
      <c r="B1744" t="s">
        <v>6782</v>
      </c>
      <c r="G1744" t="s">
        <v>166</v>
      </c>
    </row>
    <row r="1745" spans="1:7">
      <c r="A1745" t="s">
        <v>4483</v>
      </c>
      <c r="B1745" t="s">
        <v>4484</v>
      </c>
      <c r="G1745" t="s">
        <v>5679</v>
      </c>
    </row>
    <row r="1746" spans="1:7">
      <c r="A1746" t="s">
        <v>2954</v>
      </c>
      <c r="B1746" t="s">
        <v>2968</v>
      </c>
      <c r="G1746" t="s">
        <v>1612</v>
      </c>
    </row>
    <row r="1747" spans="1:7">
      <c r="A1747" t="s">
        <v>1379</v>
      </c>
      <c r="B1747" t="s">
        <v>1615</v>
      </c>
      <c r="G1747" t="s">
        <v>5681</v>
      </c>
    </row>
    <row r="1748" spans="1:7">
      <c r="A1748" t="s">
        <v>3608</v>
      </c>
      <c r="B1748" t="s">
        <v>3609</v>
      </c>
      <c r="G1748" t="s">
        <v>5683</v>
      </c>
    </row>
    <row r="1749" spans="1:7">
      <c r="A1749" s="191" t="s">
        <v>7584</v>
      </c>
      <c r="B1749" s="191" t="s">
        <v>7585</v>
      </c>
      <c r="G1749" t="s">
        <v>2404</v>
      </c>
    </row>
    <row r="1750" spans="1:7" ht="15.75" thickBot="1">
      <c r="A1750" s="268" t="s">
        <v>6483</v>
      </c>
      <c r="B1750" s="275" t="s">
        <v>6484</v>
      </c>
      <c r="G1750" t="s">
        <v>3507</v>
      </c>
    </row>
    <row r="1751" spans="1:7">
      <c r="A1751" t="s">
        <v>137</v>
      </c>
      <c r="B1751" t="s">
        <v>1641</v>
      </c>
      <c r="G1751" t="s">
        <v>5685</v>
      </c>
    </row>
    <row r="1752" spans="1:7">
      <c r="A1752" t="s">
        <v>4432</v>
      </c>
      <c r="B1752" t="s">
        <v>4433</v>
      </c>
      <c r="G1752" s="304" t="s">
        <v>7165</v>
      </c>
    </row>
    <row r="1753" spans="1:7">
      <c r="A1753" t="s">
        <v>4432</v>
      </c>
      <c r="B1753" t="s">
        <v>4433</v>
      </c>
      <c r="G1753" t="s">
        <v>5687</v>
      </c>
    </row>
    <row r="1754" spans="1:7">
      <c r="A1754" t="s">
        <v>4614</v>
      </c>
      <c r="B1754" t="s">
        <v>4615</v>
      </c>
      <c r="G1754" t="s">
        <v>6963</v>
      </c>
    </row>
    <row r="1755" spans="1:7">
      <c r="A1755" t="s">
        <v>5570</v>
      </c>
      <c r="B1755" t="s">
        <v>6190</v>
      </c>
      <c r="G1755" s="191" t="s">
        <v>6815</v>
      </c>
    </row>
    <row r="1756" spans="1:7">
      <c r="A1756" t="s">
        <v>5572</v>
      </c>
      <c r="B1756" t="s">
        <v>6191</v>
      </c>
      <c r="G1756" t="s">
        <v>4069</v>
      </c>
    </row>
    <row r="1757" spans="1:7">
      <c r="A1757" t="s">
        <v>5574</v>
      </c>
      <c r="B1757" t="s">
        <v>6192</v>
      </c>
      <c r="G1757" t="s">
        <v>7289</v>
      </c>
    </row>
    <row r="1758" spans="1:7">
      <c r="A1758" t="s">
        <v>5576</v>
      </c>
      <c r="B1758" t="s">
        <v>6193</v>
      </c>
      <c r="G1758" t="s">
        <v>5689</v>
      </c>
    </row>
    <row r="1759" spans="1:7">
      <c r="A1759" t="s">
        <v>3450</v>
      </c>
      <c r="B1759" t="s">
        <v>3451</v>
      </c>
      <c r="G1759" t="s">
        <v>1518</v>
      </c>
    </row>
    <row r="1760" spans="1:7">
      <c r="A1760" t="s">
        <v>2828</v>
      </c>
      <c r="B1760" t="s">
        <v>2829</v>
      </c>
      <c r="G1760" t="s">
        <v>5690</v>
      </c>
    </row>
    <row r="1761" spans="1:7">
      <c r="A1761" t="s">
        <v>3452</v>
      </c>
      <c r="B1761" t="s">
        <v>3453</v>
      </c>
      <c r="G1761" t="s">
        <v>2666</v>
      </c>
    </row>
    <row r="1762" spans="1:7">
      <c r="A1762" t="s">
        <v>3452</v>
      </c>
      <c r="B1762" t="s">
        <v>3453</v>
      </c>
      <c r="G1762" t="s">
        <v>7015</v>
      </c>
    </row>
    <row r="1763" spans="1:7">
      <c r="A1763" t="s">
        <v>5579</v>
      </c>
      <c r="B1763" t="s">
        <v>6194</v>
      </c>
      <c r="G1763" t="s">
        <v>4549</v>
      </c>
    </row>
    <row r="1764" spans="1:7">
      <c r="A1764" t="s">
        <v>5580</v>
      </c>
      <c r="B1764" t="s">
        <v>3021</v>
      </c>
      <c r="G1764" s="304" t="s">
        <v>7167</v>
      </c>
    </row>
    <row r="1765" spans="1:7">
      <c r="A1765" t="s">
        <v>3020</v>
      </c>
      <c r="B1765" t="s">
        <v>3021</v>
      </c>
      <c r="G1765" s="277" t="s">
        <v>6524</v>
      </c>
    </row>
    <row r="1766" spans="1:7">
      <c r="A1766" t="s">
        <v>5582</v>
      </c>
      <c r="B1766" t="s">
        <v>6195</v>
      </c>
      <c r="G1766" t="s">
        <v>5692</v>
      </c>
    </row>
    <row r="1767" spans="1:7">
      <c r="A1767" t="s">
        <v>5584</v>
      </c>
      <c r="B1767" t="s">
        <v>6196</v>
      </c>
      <c r="G1767" t="s">
        <v>2459</v>
      </c>
    </row>
    <row r="1768" spans="1:7">
      <c r="A1768" t="s">
        <v>2767</v>
      </c>
      <c r="B1768" t="s">
        <v>2768</v>
      </c>
      <c r="G1768" s="191" t="s">
        <v>7345</v>
      </c>
    </row>
    <row r="1769" spans="1:7">
      <c r="A1769" t="s">
        <v>5586</v>
      </c>
      <c r="B1769" t="s">
        <v>6197</v>
      </c>
      <c r="G1769" t="s">
        <v>5694</v>
      </c>
    </row>
    <row r="1770" spans="1:7">
      <c r="A1770" t="s">
        <v>5588</v>
      </c>
      <c r="B1770" t="s">
        <v>3455</v>
      </c>
      <c r="G1770" s="191" t="s">
        <v>7520</v>
      </c>
    </row>
    <row r="1771" spans="1:7" ht="30">
      <c r="A1771" t="s">
        <v>5588</v>
      </c>
      <c r="B1771" t="s">
        <v>6198</v>
      </c>
      <c r="G1771" s="303" t="s">
        <v>6888</v>
      </c>
    </row>
    <row r="1772" spans="1:7">
      <c r="A1772" t="s">
        <v>3454</v>
      </c>
      <c r="B1772" t="s">
        <v>3455</v>
      </c>
      <c r="G1772" t="s">
        <v>4488</v>
      </c>
    </row>
    <row r="1773" spans="1:7">
      <c r="A1773" t="s">
        <v>6803</v>
      </c>
      <c r="B1773" t="s">
        <v>6804</v>
      </c>
      <c r="G1773" t="s">
        <v>7223</v>
      </c>
    </row>
    <row r="1774" spans="1:7">
      <c r="A1774" t="s">
        <v>5589</v>
      </c>
      <c r="B1774" t="s">
        <v>6199</v>
      </c>
      <c r="G1774" t="s">
        <v>7030</v>
      </c>
    </row>
    <row r="1775" spans="1:7">
      <c r="A1775" t="s">
        <v>7464</v>
      </c>
      <c r="B1775" t="s">
        <v>7465</v>
      </c>
      <c r="G1775" t="s">
        <v>7225</v>
      </c>
    </row>
    <row r="1776" spans="1:7">
      <c r="A1776" t="s">
        <v>5591</v>
      </c>
      <c r="B1776" t="s">
        <v>6200</v>
      </c>
      <c r="G1776" s="191" t="s">
        <v>7347</v>
      </c>
    </row>
    <row r="1777" spans="1:7">
      <c r="A1777" s="191" t="s">
        <v>7516</v>
      </c>
      <c r="B1777" s="191" t="s">
        <v>7517</v>
      </c>
      <c r="G1777" t="s">
        <v>4365</v>
      </c>
    </row>
    <row r="1778" spans="1:7">
      <c r="A1778" t="s">
        <v>3832</v>
      </c>
      <c r="B1778" t="s">
        <v>3833</v>
      </c>
      <c r="G1778" t="s">
        <v>4367</v>
      </c>
    </row>
    <row r="1779" spans="1:7">
      <c r="A1779" t="s">
        <v>3456</v>
      </c>
      <c r="B1779" t="s">
        <v>3457</v>
      </c>
      <c r="G1779" t="s">
        <v>6975</v>
      </c>
    </row>
    <row r="1780" spans="1:7">
      <c r="A1780" t="s">
        <v>5593</v>
      </c>
      <c r="B1780" t="s">
        <v>6201</v>
      </c>
      <c r="G1780" t="s">
        <v>6822</v>
      </c>
    </row>
    <row r="1781" spans="1:7">
      <c r="A1781" t="s">
        <v>5595</v>
      </c>
      <c r="B1781" t="s">
        <v>6202</v>
      </c>
      <c r="G1781" t="s">
        <v>7087</v>
      </c>
    </row>
    <row r="1782" spans="1:7">
      <c r="A1782" t="s">
        <v>5597</v>
      </c>
      <c r="B1782" t="s">
        <v>6203</v>
      </c>
      <c r="G1782" t="s">
        <v>6850</v>
      </c>
    </row>
    <row r="1783" spans="1:7">
      <c r="A1783" t="s">
        <v>138</v>
      </c>
      <c r="B1783" t="s">
        <v>139</v>
      </c>
      <c r="G1783" t="s">
        <v>3509</v>
      </c>
    </row>
    <row r="1784" spans="1:7">
      <c r="A1784" t="s">
        <v>7466</v>
      </c>
      <c r="B1784" t="s">
        <v>7467</v>
      </c>
      <c r="G1784" t="s">
        <v>6813</v>
      </c>
    </row>
    <row r="1785" spans="1:7">
      <c r="A1785" t="s">
        <v>3458</v>
      </c>
      <c r="B1785" t="s">
        <v>3459</v>
      </c>
      <c r="G1785" s="303" t="s">
        <v>6884</v>
      </c>
    </row>
    <row r="1786" spans="1:7">
      <c r="A1786" t="s">
        <v>5599</v>
      </c>
      <c r="B1786" t="s">
        <v>6204</v>
      </c>
      <c r="G1786" t="s">
        <v>6829</v>
      </c>
    </row>
    <row r="1787" spans="1:7">
      <c r="A1787" t="s">
        <v>5601</v>
      </c>
      <c r="B1787" t="s">
        <v>6205</v>
      </c>
      <c r="G1787" t="s">
        <v>5696</v>
      </c>
    </row>
    <row r="1788" spans="1:7">
      <c r="A1788" t="s">
        <v>2783</v>
      </c>
      <c r="B1788" t="s">
        <v>4724</v>
      </c>
      <c r="G1788" t="s">
        <v>3511</v>
      </c>
    </row>
    <row r="1789" spans="1:7">
      <c r="A1789" t="s">
        <v>140</v>
      </c>
      <c r="B1789" t="s">
        <v>141</v>
      </c>
      <c r="G1789" t="s">
        <v>5698</v>
      </c>
    </row>
    <row r="1790" spans="1:7">
      <c r="A1790" t="s">
        <v>142</v>
      </c>
      <c r="B1790" t="s">
        <v>143</v>
      </c>
      <c r="G1790" t="s">
        <v>3662</v>
      </c>
    </row>
    <row r="1791" spans="1:7">
      <c r="A1791" t="s">
        <v>2753</v>
      </c>
      <c r="B1791" t="s">
        <v>3605</v>
      </c>
      <c r="G1791" t="s">
        <v>7677</v>
      </c>
    </row>
    <row r="1792" spans="1:7">
      <c r="A1792" t="s">
        <v>2769</v>
      </c>
      <c r="B1792" t="s">
        <v>2770</v>
      </c>
      <c r="G1792" t="s">
        <v>2771</v>
      </c>
    </row>
    <row r="1793" spans="1:7">
      <c r="A1793" t="s">
        <v>2769</v>
      </c>
      <c r="B1793" t="s">
        <v>2770</v>
      </c>
      <c r="G1793" t="s">
        <v>5700</v>
      </c>
    </row>
    <row r="1794" spans="1:7">
      <c r="A1794" t="s">
        <v>3834</v>
      </c>
      <c r="B1794" t="s">
        <v>3835</v>
      </c>
      <c r="G1794" t="s">
        <v>5700</v>
      </c>
    </row>
    <row r="1795" spans="1:7">
      <c r="A1795" t="s">
        <v>3460</v>
      </c>
      <c r="B1795" t="s">
        <v>3461</v>
      </c>
      <c r="G1795" t="s">
        <v>5700</v>
      </c>
    </row>
    <row r="1796" spans="1:7">
      <c r="A1796" s="191" t="s">
        <v>7335</v>
      </c>
      <c r="B1796" s="191" t="s">
        <v>7336</v>
      </c>
      <c r="G1796" t="s">
        <v>5701</v>
      </c>
    </row>
    <row r="1797" spans="1:7">
      <c r="A1797" t="s">
        <v>5604</v>
      </c>
      <c r="B1797" t="s">
        <v>3463</v>
      </c>
      <c r="G1797" t="s">
        <v>6798</v>
      </c>
    </row>
    <row r="1798" spans="1:7">
      <c r="A1798" t="s">
        <v>3462</v>
      </c>
      <c r="B1798" t="s">
        <v>3463</v>
      </c>
      <c r="G1798" s="304" t="s">
        <v>7171</v>
      </c>
    </row>
    <row r="1799" spans="1:7">
      <c r="A1799" t="s">
        <v>3464</v>
      </c>
      <c r="B1799" t="s">
        <v>3465</v>
      </c>
      <c r="G1799" t="s">
        <v>1603</v>
      </c>
    </row>
    <row r="1800" spans="1:7">
      <c r="A1800" t="s">
        <v>5606</v>
      </c>
      <c r="B1800" t="s">
        <v>6206</v>
      </c>
      <c r="G1800" t="s">
        <v>4514</v>
      </c>
    </row>
    <row r="1801" spans="1:7">
      <c r="A1801" t="s">
        <v>4256</v>
      </c>
      <c r="B1801" t="s">
        <v>3466</v>
      </c>
      <c r="G1801" t="s">
        <v>5702</v>
      </c>
    </row>
    <row r="1802" spans="1:7">
      <c r="A1802" s="191" t="s">
        <v>7337</v>
      </c>
      <c r="B1802" s="191" t="s">
        <v>7338</v>
      </c>
      <c r="G1802" t="s">
        <v>4146</v>
      </c>
    </row>
    <row r="1803" spans="1:7">
      <c r="A1803" t="s">
        <v>1394</v>
      </c>
      <c r="B1803" t="s">
        <v>1399</v>
      </c>
      <c r="G1803" t="s">
        <v>4146</v>
      </c>
    </row>
    <row r="1804" spans="1:7">
      <c r="A1804" t="s">
        <v>1394</v>
      </c>
      <c r="B1804" t="s">
        <v>1399</v>
      </c>
      <c r="G1804" t="s">
        <v>2958</v>
      </c>
    </row>
    <row r="1805" spans="1:7">
      <c r="A1805" t="s">
        <v>5609</v>
      </c>
      <c r="B1805" t="s">
        <v>6207</v>
      </c>
      <c r="G1805" t="s">
        <v>5705</v>
      </c>
    </row>
    <row r="1806" spans="1:7">
      <c r="A1806" t="s">
        <v>4307</v>
      </c>
      <c r="B1806" t="s">
        <v>4304</v>
      </c>
      <c r="G1806" t="s">
        <v>7468</v>
      </c>
    </row>
    <row r="1807" spans="1:7">
      <c r="A1807" t="s">
        <v>3467</v>
      </c>
      <c r="B1807" t="s">
        <v>3468</v>
      </c>
      <c r="G1807" t="s">
        <v>3513</v>
      </c>
    </row>
    <row r="1808" spans="1:7">
      <c r="A1808" t="s">
        <v>3469</v>
      </c>
      <c r="B1808" t="s">
        <v>3470</v>
      </c>
      <c r="G1808" t="s">
        <v>5707</v>
      </c>
    </row>
    <row r="1809" spans="1:7">
      <c r="A1809" t="s">
        <v>5611</v>
      </c>
      <c r="B1809" t="s">
        <v>6208</v>
      </c>
      <c r="G1809" t="s">
        <v>3515</v>
      </c>
    </row>
    <row r="1810" spans="1:7" ht="18" customHeight="1">
      <c r="A1810" t="s">
        <v>2661</v>
      </c>
      <c r="B1810" t="s">
        <v>2675</v>
      </c>
      <c r="G1810" s="303" t="s">
        <v>6911</v>
      </c>
    </row>
    <row r="1811" spans="1:7">
      <c r="A1811" s="191" t="s">
        <v>7586</v>
      </c>
      <c r="B1811" s="191" t="s">
        <v>7587</v>
      </c>
      <c r="G1811" t="s">
        <v>6603</v>
      </c>
    </row>
    <row r="1812" spans="1:7">
      <c r="A1812" s="191" t="s">
        <v>7588</v>
      </c>
      <c r="B1812" s="191" t="s">
        <v>7589</v>
      </c>
      <c r="G1812" t="s">
        <v>7227</v>
      </c>
    </row>
    <row r="1813" spans="1:7">
      <c r="A1813" t="s">
        <v>4065</v>
      </c>
      <c r="B1813" t="s">
        <v>4071</v>
      </c>
      <c r="G1813" t="s">
        <v>2752</v>
      </c>
    </row>
    <row r="1814" spans="1:7">
      <c r="A1814" t="s">
        <v>5613</v>
      </c>
      <c r="B1814" t="s">
        <v>6209</v>
      </c>
      <c r="G1814" t="s">
        <v>5708</v>
      </c>
    </row>
    <row r="1815" spans="1:7">
      <c r="A1815" t="s">
        <v>7716</v>
      </c>
      <c r="B1815" t="s">
        <v>7717</v>
      </c>
      <c r="G1815" t="s">
        <v>171</v>
      </c>
    </row>
    <row r="1816" spans="1:7">
      <c r="A1816" t="s">
        <v>7663</v>
      </c>
      <c r="B1816" t="s">
        <v>7664</v>
      </c>
      <c r="G1816" t="s">
        <v>5710</v>
      </c>
    </row>
    <row r="1817" spans="1:7">
      <c r="A1817" t="s">
        <v>3471</v>
      </c>
      <c r="B1817" t="s">
        <v>3472</v>
      </c>
      <c r="G1817" t="s">
        <v>173</v>
      </c>
    </row>
    <row r="1818" spans="1:7">
      <c r="A1818" t="s">
        <v>4298</v>
      </c>
      <c r="B1818" t="s">
        <v>4299</v>
      </c>
      <c r="G1818" t="s">
        <v>3517</v>
      </c>
    </row>
    <row r="1819" spans="1:7">
      <c r="A1819" t="s">
        <v>5615</v>
      </c>
      <c r="B1819" t="s">
        <v>6210</v>
      </c>
      <c r="G1819" t="s">
        <v>3519</v>
      </c>
    </row>
    <row r="1820" spans="1:7">
      <c r="A1820" t="s">
        <v>2998</v>
      </c>
      <c r="B1820" t="s">
        <v>3635</v>
      </c>
      <c r="G1820" t="s">
        <v>3624</v>
      </c>
    </row>
    <row r="1821" spans="1:7">
      <c r="A1821" t="s">
        <v>3473</v>
      </c>
      <c r="B1821" t="s">
        <v>3474</v>
      </c>
      <c r="G1821" t="s">
        <v>2667</v>
      </c>
    </row>
    <row r="1822" spans="1:7">
      <c r="A1822" t="s">
        <v>2982</v>
      </c>
      <c r="B1822" t="s">
        <v>2983</v>
      </c>
      <c r="G1822" s="304" t="s">
        <v>7163</v>
      </c>
    </row>
    <row r="1823" spans="1:7">
      <c r="A1823" t="s">
        <v>145</v>
      </c>
      <c r="B1823" t="s">
        <v>147</v>
      </c>
      <c r="G1823" t="s">
        <v>4070</v>
      </c>
    </row>
    <row r="1824" spans="1:7">
      <c r="A1824" t="s">
        <v>148</v>
      </c>
      <c r="B1824" t="s">
        <v>149</v>
      </c>
      <c r="G1824" s="303" t="s">
        <v>6919</v>
      </c>
    </row>
    <row r="1825" spans="1:7">
      <c r="A1825" t="s">
        <v>150</v>
      </c>
      <c r="B1825" t="s">
        <v>152</v>
      </c>
      <c r="G1825" t="s">
        <v>4712</v>
      </c>
    </row>
    <row r="1826" spans="1:7">
      <c r="A1826" t="s">
        <v>3475</v>
      </c>
      <c r="B1826" t="s">
        <v>6604</v>
      </c>
      <c r="G1826" t="s">
        <v>7414</v>
      </c>
    </row>
    <row r="1827" spans="1:7">
      <c r="A1827" t="s">
        <v>2908</v>
      </c>
      <c r="B1827" t="s">
        <v>2909</v>
      </c>
      <c r="G1827" t="s">
        <v>7701</v>
      </c>
    </row>
    <row r="1828" spans="1:7">
      <c r="A1828" t="s">
        <v>5616</v>
      </c>
      <c r="B1828" t="s">
        <v>6211</v>
      </c>
      <c r="G1828" t="s">
        <v>3521</v>
      </c>
    </row>
    <row r="1829" spans="1:7">
      <c r="A1829" s="303" t="s">
        <v>7285</v>
      </c>
      <c r="B1829" s="303" t="s">
        <v>7286</v>
      </c>
      <c r="G1829" t="s">
        <v>3015</v>
      </c>
    </row>
    <row r="1830" spans="1:7">
      <c r="A1830" t="s">
        <v>5618</v>
      </c>
      <c r="B1830" t="s">
        <v>6212</v>
      </c>
      <c r="G1830" s="304" t="s">
        <v>7169</v>
      </c>
    </row>
    <row r="1831" spans="1:7">
      <c r="A1831" t="s">
        <v>3476</v>
      </c>
      <c r="B1831" t="s">
        <v>3477</v>
      </c>
      <c r="G1831" t="s">
        <v>2668</v>
      </c>
    </row>
    <row r="1832" spans="1:7">
      <c r="A1832" t="s">
        <v>7665</v>
      </c>
      <c r="B1832" t="s">
        <v>7666</v>
      </c>
      <c r="G1832" t="s">
        <v>2959</v>
      </c>
    </row>
    <row r="1833" spans="1:7">
      <c r="A1833" t="s">
        <v>2956</v>
      </c>
      <c r="B1833" t="s">
        <v>2969</v>
      </c>
      <c r="G1833" t="s">
        <v>3523</v>
      </c>
    </row>
    <row r="1834" spans="1:7">
      <c r="A1834" t="s">
        <v>2956</v>
      </c>
      <c r="B1834" t="s">
        <v>2969</v>
      </c>
      <c r="G1834" t="s">
        <v>7291</v>
      </c>
    </row>
    <row r="1835" spans="1:7">
      <c r="A1835" t="s">
        <v>5621</v>
      </c>
      <c r="B1835" t="s">
        <v>6213</v>
      </c>
      <c r="G1835" t="s">
        <v>7113</v>
      </c>
    </row>
    <row r="1836" spans="1:7">
      <c r="A1836" t="s">
        <v>7667</v>
      </c>
      <c r="B1836" t="s">
        <v>7668</v>
      </c>
      <c r="G1836" t="s">
        <v>5711</v>
      </c>
    </row>
    <row r="1837" spans="1:7">
      <c r="A1837" s="191" t="s">
        <v>7339</v>
      </c>
      <c r="B1837" s="191" t="s">
        <v>7340</v>
      </c>
      <c r="G1837" s="191" t="s">
        <v>7349</v>
      </c>
    </row>
    <row r="1838" spans="1:7">
      <c r="A1838" t="s">
        <v>1830</v>
      </c>
      <c r="B1838" t="s">
        <v>1831</v>
      </c>
      <c r="G1838" t="s">
        <v>5713</v>
      </c>
    </row>
    <row r="1839" spans="1:7">
      <c r="A1839" t="s">
        <v>3478</v>
      </c>
      <c r="B1839" t="s">
        <v>3479</v>
      </c>
      <c r="G1839" t="s">
        <v>7470</v>
      </c>
    </row>
    <row r="1840" spans="1:7">
      <c r="A1840" t="s">
        <v>2957</v>
      </c>
      <c r="B1840" t="s">
        <v>2970</v>
      </c>
      <c r="G1840" t="s">
        <v>4565</v>
      </c>
    </row>
    <row r="1841" spans="1:7">
      <c r="A1841" t="s">
        <v>4580</v>
      </c>
      <c r="B1841" t="s">
        <v>4581</v>
      </c>
      <c r="G1841" t="s">
        <v>3525</v>
      </c>
    </row>
    <row r="1842" spans="1:7">
      <c r="A1842" t="s">
        <v>3480</v>
      </c>
      <c r="B1842" t="s">
        <v>3481</v>
      </c>
      <c r="G1842" t="s">
        <v>3527</v>
      </c>
    </row>
    <row r="1843" spans="1:7">
      <c r="A1843" t="s">
        <v>3482</v>
      </c>
      <c r="B1843" t="s">
        <v>3483</v>
      </c>
      <c r="G1843" t="s">
        <v>4584</v>
      </c>
    </row>
    <row r="1844" spans="1:7">
      <c r="A1844" t="s">
        <v>5623</v>
      </c>
      <c r="B1844" t="s">
        <v>6214</v>
      </c>
      <c r="G1844" s="191" t="s">
        <v>7594</v>
      </c>
    </row>
    <row r="1845" spans="1:7">
      <c r="A1845" s="191" t="s">
        <v>7341</v>
      </c>
      <c r="B1845" s="191" t="s">
        <v>7342</v>
      </c>
      <c r="G1845" t="s">
        <v>6939</v>
      </c>
    </row>
    <row r="1846" spans="1:7">
      <c r="A1846" t="s">
        <v>5625</v>
      </c>
      <c r="B1846" t="s">
        <v>6215</v>
      </c>
      <c r="G1846" s="304" t="s">
        <v>7173</v>
      </c>
    </row>
    <row r="1847" spans="1:7">
      <c r="A1847" t="s">
        <v>5627</v>
      </c>
      <c r="B1847" t="s">
        <v>6216</v>
      </c>
      <c r="G1847" t="s">
        <v>3529</v>
      </c>
    </row>
    <row r="1848" spans="1:7">
      <c r="A1848" t="s">
        <v>7219</v>
      </c>
      <c r="B1848" t="s">
        <v>7220</v>
      </c>
      <c r="G1848" t="s">
        <v>7293</v>
      </c>
    </row>
    <row r="1849" spans="1:7">
      <c r="A1849" t="s">
        <v>3011</v>
      </c>
      <c r="B1849" t="s">
        <v>3012</v>
      </c>
      <c r="G1849" t="s">
        <v>5715</v>
      </c>
    </row>
    <row r="1850" spans="1:7">
      <c r="A1850" t="s">
        <v>3011</v>
      </c>
      <c r="B1850" t="s">
        <v>3012</v>
      </c>
      <c r="G1850" t="s">
        <v>3726</v>
      </c>
    </row>
    <row r="1851" spans="1:7">
      <c r="A1851" t="s">
        <v>7221</v>
      </c>
      <c r="B1851" t="s">
        <v>7222</v>
      </c>
      <c r="G1851" t="s">
        <v>175</v>
      </c>
    </row>
    <row r="1852" spans="1:7">
      <c r="A1852" t="s">
        <v>4628</v>
      </c>
      <c r="B1852" t="s">
        <v>4629</v>
      </c>
      <c r="G1852" t="s">
        <v>5717</v>
      </c>
    </row>
    <row r="1853" spans="1:7">
      <c r="A1853" t="s">
        <v>5630</v>
      </c>
      <c r="B1853" t="s">
        <v>6217</v>
      </c>
      <c r="G1853" t="s">
        <v>4687</v>
      </c>
    </row>
    <row r="1854" spans="1:7">
      <c r="A1854" t="s">
        <v>3484</v>
      </c>
      <c r="B1854" t="s">
        <v>3485</v>
      </c>
      <c r="G1854" t="s">
        <v>3531</v>
      </c>
    </row>
    <row r="1855" spans="1:7">
      <c r="A1855" t="s">
        <v>3486</v>
      </c>
      <c r="B1855" t="s">
        <v>3487</v>
      </c>
      <c r="G1855" t="s">
        <v>6868</v>
      </c>
    </row>
    <row r="1856" spans="1:7">
      <c r="A1856" t="s">
        <v>2816</v>
      </c>
      <c r="B1856" t="s">
        <v>2817</v>
      </c>
      <c r="G1856" t="s">
        <v>5719</v>
      </c>
    </row>
    <row r="1857" spans="1:7" ht="18.75" customHeight="1">
      <c r="A1857" t="s">
        <v>6831</v>
      </c>
      <c r="B1857" t="s">
        <v>6832</v>
      </c>
      <c r="G1857" s="191" t="s">
        <v>7522</v>
      </c>
    </row>
    <row r="1858" spans="1:7">
      <c r="A1858" t="s">
        <v>3488</v>
      </c>
      <c r="B1858" t="s">
        <v>3489</v>
      </c>
      <c r="G1858" t="s">
        <v>6933</v>
      </c>
    </row>
    <row r="1859" spans="1:7">
      <c r="A1859" t="s">
        <v>5632</v>
      </c>
      <c r="B1859" t="s">
        <v>6218</v>
      </c>
      <c r="G1859" t="s">
        <v>3838</v>
      </c>
    </row>
    <row r="1860" spans="1:7">
      <c r="A1860" t="s">
        <v>7747</v>
      </c>
      <c r="B1860" t="s">
        <v>7748</v>
      </c>
      <c r="G1860" s="191" t="s">
        <v>7524</v>
      </c>
    </row>
    <row r="1861" spans="1:7">
      <c r="A1861" t="s">
        <v>5634</v>
      </c>
      <c r="B1861" t="s">
        <v>6219</v>
      </c>
      <c r="G1861" t="s">
        <v>1192</v>
      </c>
    </row>
    <row r="1862" spans="1:7">
      <c r="A1862" t="s">
        <v>5636</v>
      </c>
      <c r="B1862" t="s">
        <v>6220</v>
      </c>
      <c r="G1862" s="303" t="s">
        <v>6874</v>
      </c>
    </row>
    <row r="1863" spans="1:7">
      <c r="A1863" t="s">
        <v>4606</v>
      </c>
      <c r="B1863" t="s">
        <v>4607</v>
      </c>
      <c r="G1863" s="303" t="s">
        <v>6909</v>
      </c>
    </row>
    <row r="1864" spans="1:7">
      <c r="A1864" t="s">
        <v>3490</v>
      </c>
      <c r="B1864" t="s">
        <v>3491</v>
      </c>
      <c r="G1864" s="191" t="s">
        <v>7351</v>
      </c>
    </row>
    <row r="1865" spans="1:7">
      <c r="A1865" t="s">
        <v>4404</v>
      </c>
      <c r="B1865" t="s">
        <v>4405</v>
      </c>
      <c r="G1865" t="s">
        <v>3533</v>
      </c>
    </row>
    <row r="1866" spans="1:7">
      <c r="A1866" t="s">
        <v>4158</v>
      </c>
      <c r="B1866" t="s">
        <v>4159</v>
      </c>
      <c r="G1866" t="s">
        <v>1817</v>
      </c>
    </row>
    <row r="1867" spans="1:7">
      <c r="A1867" t="s">
        <v>3492</v>
      </c>
      <c r="B1867" t="s">
        <v>3493</v>
      </c>
      <c r="G1867" t="s">
        <v>3681</v>
      </c>
    </row>
    <row r="1868" spans="1:7">
      <c r="A1868" t="s">
        <v>3492</v>
      </c>
      <c r="B1868" t="s">
        <v>3493</v>
      </c>
      <c r="G1868" t="s">
        <v>4692</v>
      </c>
    </row>
    <row r="1869" spans="1:7">
      <c r="A1869" t="s">
        <v>5639</v>
      </c>
      <c r="B1869" t="s">
        <v>6221</v>
      </c>
      <c r="G1869" t="s">
        <v>5721</v>
      </c>
    </row>
    <row r="1870" spans="1:7">
      <c r="A1870" t="s">
        <v>5641</v>
      </c>
      <c r="B1870" t="s">
        <v>6222</v>
      </c>
      <c r="G1870" t="s">
        <v>4495</v>
      </c>
    </row>
    <row r="1871" spans="1:7">
      <c r="A1871" t="s">
        <v>2664</v>
      </c>
      <c r="B1871" t="s">
        <v>2676</v>
      </c>
      <c r="G1871" t="s">
        <v>7114</v>
      </c>
    </row>
    <row r="1872" spans="1:7">
      <c r="A1872" t="s">
        <v>5643</v>
      </c>
      <c r="B1872" t="s">
        <v>6223</v>
      </c>
      <c r="G1872" s="191" t="s">
        <v>7526</v>
      </c>
    </row>
    <row r="1873" spans="1:7">
      <c r="A1873" t="s">
        <v>3732</v>
      </c>
      <c r="B1873" t="s">
        <v>3733</v>
      </c>
      <c r="G1873" t="s">
        <v>2960</v>
      </c>
    </row>
    <row r="1874" spans="1:7">
      <c r="A1874" s="303" t="s">
        <v>7287</v>
      </c>
      <c r="B1874" s="303" t="s">
        <v>7288</v>
      </c>
      <c r="G1874" s="304" t="s">
        <v>7176</v>
      </c>
    </row>
    <row r="1875" spans="1:7">
      <c r="A1875" t="s">
        <v>3660</v>
      </c>
      <c r="B1875" t="s">
        <v>3661</v>
      </c>
      <c r="G1875" s="304" t="s">
        <v>7177</v>
      </c>
    </row>
    <row r="1876" spans="1:7">
      <c r="A1876" t="s">
        <v>153</v>
      </c>
      <c r="B1876" t="s">
        <v>154</v>
      </c>
      <c r="G1876" t="s">
        <v>3747</v>
      </c>
    </row>
    <row r="1877" spans="1:7">
      <c r="A1877" t="s">
        <v>1516</v>
      </c>
      <c r="B1877" t="s">
        <v>1517</v>
      </c>
      <c r="G1877" s="191" t="s">
        <v>7353</v>
      </c>
    </row>
    <row r="1878" spans="1:7">
      <c r="A1878" t="s">
        <v>7409</v>
      </c>
      <c r="B1878" t="s">
        <v>7410</v>
      </c>
      <c r="G1878" t="s">
        <v>6852</v>
      </c>
    </row>
    <row r="1879" spans="1:7">
      <c r="A1879" t="s">
        <v>1863</v>
      </c>
      <c r="B1879" t="s">
        <v>1864</v>
      </c>
      <c r="G1879" t="s">
        <v>5723</v>
      </c>
    </row>
    <row r="1880" spans="1:7">
      <c r="A1880" t="s">
        <v>3494</v>
      </c>
      <c r="B1880" t="s">
        <v>1850</v>
      </c>
      <c r="G1880" t="s">
        <v>5724</v>
      </c>
    </row>
    <row r="1881" spans="1:7">
      <c r="A1881" s="303" t="s">
        <v>7034</v>
      </c>
      <c r="B1881" t="s">
        <v>7035</v>
      </c>
      <c r="G1881" t="s">
        <v>1366</v>
      </c>
    </row>
    <row r="1882" spans="1:7">
      <c r="A1882" t="s">
        <v>5645</v>
      </c>
      <c r="B1882" t="s">
        <v>6224</v>
      </c>
      <c r="G1882" t="s">
        <v>4604</v>
      </c>
    </row>
    <row r="1883" spans="1:7">
      <c r="A1883" t="s">
        <v>7106</v>
      </c>
      <c r="B1883" t="s">
        <v>7107</v>
      </c>
      <c r="G1883" t="s">
        <v>7295</v>
      </c>
    </row>
    <row r="1884" spans="1:7" ht="16.350000000000001" customHeight="1">
      <c r="A1884" t="s">
        <v>3644</v>
      </c>
      <c r="B1884" t="s">
        <v>3645</v>
      </c>
      <c r="G1884" t="s">
        <v>6684</v>
      </c>
    </row>
    <row r="1885" spans="1:7">
      <c r="A1885" s="277" t="s">
        <v>6522</v>
      </c>
      <c r="B1885" s="277" t="s">
        <v>6523</v>
      </c>
      <c r="G1885" t="s">
        <v>4622</v>
      </c>
    </row>
    <row r="1886" spans="1:7">
      <c r="A1886" t="s">
        <v>5647</v>
      </c>
      <c r="B1886" t="s">
        <v>6225</v>
      </c>
      <c r="G1886" t="s">
        <v>3535</v>
      </c>
    </row>
    <row r="1887" spans="1:7">
      <c r="A1887" t="s">
        <v>5649</v>
      </c>
      <c r="B1887" t="s">
        <v>6226</v>
      </c>
      <c r="G1887" t="s">
        <v>4259</v>
      </c>
    </row>
    <row r="1888" spans="1:7">
      <c r="A1888" t="s">
        <v>1893</v>
      </c>
      <c r="B1888" t="s">
        <v>2987</v>
      </c>
      <c r="G1888" t="s">
        <v>5726</v>
      </c>
    </row>
    <row r="1889" spans="1:7">
      <c r="A1889" t="s">
        <v>7411</v>
      </c>
      <c r="B1889" t="s">
        <v>6800</v>
      </c>
      <c r="G1889" s="268" t="s">
        <v>6516</v>
      </c>
    </row>
    <row r="1890" spans="1:7">
      <c r="A1890" t="s">
        <v>5651</v>
      </c>
      <c r="B1890" t="s">
        <v>6227</v>
      </c>
      <c r="G1890" t="s">
        <v>5727</v>
      </c>
    </row>
    <row r="1891" spans="1:7">
      <c r="A1891" t="s">
        <v>3891</v>
      </c>
      <c r="B1891" t="s">
        <v>3892</v>
      </c>
      <c r="G1891" t="s">
        <v>5729</v>
      </c>
    </row>
    <row r="1892" spans="1:7">
      <c r="A1892" t="s">
        <v>157</v>
      </c>
      <c r="B1892" t="s">
        <v>158</v>
      </c>
      <c r="G1892" t="s">
        <v>3698</v>
      </c>
    </row>
    <row r="1893" spans="1:7">
      <c r="A1893" t="s">
        <v>2482</v>
      </c>
      <c r="B1893" t="s">
        <v>2481</v>
      </c>
      <c r="G1893" s="191" t="s">
        <v>7528</v>
      </c>
    </row>
    <row r="1894" spans="1:7">
      <c r="A1894" t="s">
        <v>194</v>
      </c>
      <c r="B1894" t="s">
        <v>193</v>
      </c>
      <c r="G1894" t="s">
        <v>3537</v>
      </c>
    </row>
    <row r="1895" spans="1:7">
      <c r="A1895" t="s">
        <v>2457</v>
      </c>
      <c r="B1895" t="s">
        <v>2458</v>
      </c>
      <c r="G1895" t="s">
        <v>7297</v>
      </c>
    </row>
    <row r="1896" spans="1:7">
      <c r="A1896" t="s">
        <v>2457</v>
      </c>
      <c r="B1896" t="s">
        <v>2458</v>
      </c>
      <c r="G1896" t="s">
        <v>4690</v>
      </c>
    </row>
    <row r="1897" spans="1:7">
      <c r="A1897" t="s">
        <v>3836</v>
      </c>
      <c r="B1897" t="s">
        <v>3837</v>
      </c>
      <c r="G1897" t="s">
        <v>3538</v>
      </c>
    </row>
    <row r="1898" spans="1:7">
      <c r="A1898" t="s">
        <v>5653</v>
      </c>
      <c r="B1898" t="s">
        <v>2911</v>
      </c>
      <c r="G1898" t="s">
        <v>5731</v>
      </c>
    </row>
    <row r="1899" spans="1:7">
      <c r="A1899" t="s">
        <v>2910</v>
      </c>
      <c r="B1899" t="s">
        <v>2911</v>
      </c>
      <c r="G1899" t="s">
        <v>4669</v>
      </c>
    </row>
    <row r="1900" spans="1:7">
      <c r="A1900" s="191" t="s">
        <v>7592</v>
      </c>
      <c r="B1900" s="191" t="s">
        <v>7593</v>
      </c>
      <c r="G1900" t="s">
        <v>3539</v>
      </c>
    </row>
    <row r="1901" spans="1:7">
      <c r="A1901" t="s">
        <v>6840</v>
      </c>
      <c r="B1901" t="s">
        <v>6841</v>
      </c>
      <c r="G1901" t="s">
        <v>3541</v>
      </c>
    </row>
    <row r="1902" spans="1:7">
      <c r="A1902" t="s">
        <v>5654</v>
      </c>
      <c r="B1902" t="s">
        <v>6228</v>
      </c>
      <c r="G1902" t="s">
        <v>5733</v>
      </c>
    </row>
    <row r="1903" spans="1:7">
      <c r="A1903" t="s">
        <v>3610</v>
      </c>
      <c r="B1903" t="s">
        <v>6229</v>
      </c>
      <c r="G1903" s="191" t="s">
        <v>7530</v>
      </c>
    </row>
    <row r="1904" spans="1:7">
      <c r="A1904" t="s">
        <v>2884</v>
      </c>
      <c r="B1904" t="s">
        <v>2885</v>
      </c>
      <c r="G1904" t="s">
        <v>2999</v>
      </c>
    </row>
    <row r="1905" spans="1:7">
      <c r="A1905" t="s">
        <v>2884</v>
      </c>
      <c r="B1905" t="s">
        <v>2885</v>
      </c>
      <c r="G1905" t="s">
        <v>5735</v>
      </c>
    </row>
    <row r="1906" spans="1:7">
      <c r="A1906" t="s">
        <v>7669</v>
      </c>
      <c r="B1906" t="s">
        <v>7670</v>
      </c>
      <c r="G1906" t="s">
        <v>7771</v>
      </c>
    </row>
    <row r="1907" spans="1:7">
      <c r="A1907" s="191" t="s">
        <v>7343</v>
      </c>
      <c r="B1907" s="191" t="s">
        <v>7344</v>
      </c>
      <c r="G1907" t="s">
        <v>2321</v>
      </c>
    </row>
    <row r="1908" spans="1:7">
      <c r="A1908" t="s">
        <v>4550</v>
      </c>
      <c r="B1908" t="s">
        <v>4723</v>
      </c>
      <c r="G1908" t="s">
        <v>1489</v>
      </c>
    </row>
    <row r="1909" spans="1:7">
      <c r="A1909" t="s">
        <v>4067</v>
      </c>
      <c r="B1909" t="s">
        <v>4072</v>
      </c>
      <c r="G1909" t="s">
        <v>2669</v>
      </c>
    </row>
    <row r="1910" spans="1:7">
      <c r="A1910" t="s">
        <v>5658</v>
      </c>
      <c r="B1910" t="s">
        <v>4072</v>
      </c>
      <c r="G1910" t="s">
        <v>5737</v>
      </c>
    </row>
    <row r="1911" spans="1:7">
      <c r="A1911" t="s">
        <v>3495</v>
      </c>
      <c r="B1911" t="s">
        <v>3496</v>
      </c>
      <c r="G1911" t="s">
        <v>3761</v>
      </c>
    </row>
    <row r="1912" spans="1:7">
      <c r="A1912" t="s">
        <v>159</v>
      </c>
      <c r="B1912" t="s">
        <v>1553</v>
      </c>
      <c r="G1912" t="s">
        <v>2351</v>
      </c>
    </row>
    <row r="1913" spans="1:7">
      <c r="A1913" t="s">
        <v>2353</v>
      </c>
      <c r="B1913" t="s">
        <v>2354</v>
      </c>
      <c r="G1913" t="s">
        <v>177</v>
      </c>
    </row>
    <row r="1914" spans="1:7">
      <c r="A1914" t="s">
        <v>5660</v>
      </c>
      <c r="B1914" t="s">
        <v>6230</v>
      </c>
      <c r="G1914" s="191" t="s">
        <v>7596</v>
      </c>
    </row>
    <row r="1915" spans="1:7">
      <c r="A1915" t="s">
        <v>5662</v>
      </c>
      <c r="B1915" t="s">
        <v>6231</v>
      </c>
      <c r="G1915" t="s">
        <v>5739</v>
      </c>
    </row>
    <row r="1916" spans="1:7">
      <c r="A1916" t="s">
        <v>160</v>
      </c>
      <c r="B1916" t="s">
        <v>161</v>
      </c>
      <c r="G1916" t="s">
        <v>5741</v>
      </c>
    </row>
    <row r="1917" spans="1:7">
      <c r="A1917" t="s">
        <v>3497</v>
      </c>
      <c r="B1917" t="s">
        <v>4073</v>
      </c>
      <c r="G1917" t="s">
        <v>6993</v>
      </c>
    </row>
    <row r="1918" spans="1:7">
      <c r="A1918" t="s">
        <v>4068</v>
      </c>
      <c r="B1918" t="s">
        <v>4074</v>
      </c>
      <c r="G1918" t="s">
        <v>4182</v>
      </c>
    </row>
    <row r="1919" spans="1:7">
      <c r="A1919" t="s">
        <v>2366</v>
      </c>
      <c r="B1919" t="s">
        <v>2912</v>
      </c>
      <c r="G1919" t="s">
        <v>5744</v>
      </c>
    </row>
    <row r="1920" spans="1:7">
      <c r="A1920" t="s">
        <v>162</v>
      </c>
      <c r="B1920" t="s">
        <v>163</v>
      </c>
      <c r="G1920" t="s">
        <v>5746</v>
      </c>
    </row>
    <row r="1921" spans="1:7">
      <c r="A1921" t="s">
        <v>5664</v>
      </c>
      <c r="B1921" t="s">
        <v>6232</v>
      </c>
      <c r="G1921" t="s">
        <v>7679</v>
      </c>
    </row>
    <row r="1922" spans="1:7">
      <c r="A1922" t="s">
        <v>3594</v>
      </c>
      <c r="B1922" t="s">
        <v>3595</v>
      </c>
      <c r="G1922" t="s">
        <v>5748</v>
      </c>
    </row>
    <row r="1923" spans="1:7">
      <c r="A1923" t="s">
        <v>5666</v>
      </c>
      <c r="B1923" t="s">
        <v>3595</v>
      </c>
      <c r="G1923" t="s">
        <v>4138</v>
      </c>
    </row>
    <row r="1924" spans="1:7">
      <c r="A1924" t="s">
        <v>4600</v>
      </c>
      <c r="B1924" t="s">
        <v>4601</v>
      </c>
      <c r="G1924" t="s">
        <v>1524</v>
      </c>
    </row>
    <row r="1925" spans="1:7">
      <c r="A1925" t="s">
        <v>164</v>
      </c>
      <c r="B1925" t="s">
        <v>3573</v>
      </c>
      <c r="G1925" t="s">
        <v>1526</v>
      </c>
    </row>
    <row r="1926" spans="1:7">
      <c r="A1926" t="s">
        <v>1789</v>
      </c>
      <c r="B1926" t="s">
        <v>1790</v>
      </c>
      <c r="G1926" s="303" t="s">
        <v>6923</v>
      </c>
    </row>
    <row r="1927" spans="1:7">
      <c r="A1927" t="s">
        <v>3498</v>
      </c>
      <c r="B1927" t="s">
        <v>3499</v>
      </c>
      <c r="G1927" s="303" t="s">
        <v>6878</v>
      </c>
    </row>
    <row r="1928" spans="1:7">
      <c r="A1928" s="191" t="s">
        <v>7590</v>
      </c>
      <c r="B1928" s="191" t="s">
        <v>7591</v>
      </c>
      <c r="G1928" s="303" t="s">
        <v>7116</v>
      </c>
    </row>
    <row r="1929" spans="1:7">
      <c r="A1929" t="s">
        <v>4453</v>
      </c>
      <c r="B1929" t="s">
        <v>6605</v>
      </c>
      <c r="G1929" t="s">
        <v>7229</v>
      </c>
    </row>
    <row r="1930" spans="1:7">
      <c r="A1930" t="s">
        <v>4448</v>
      </c>
      <c r="B1930" t="s">
        <v>4449</v>
      </c>
      <c r="G1930" t="s">
        <v>5749</v>
      </c>
    </row>
    <row r="1931" spans="1:7">
      <c r="A1931" t="s">
        <v>4602</v>
      </c>
      <c r="B1931" t="s">
        <v>4603</v>
      </c>
      <c r="G1931" t="s">
        <v>5751</v>
      </c>
    </row>
    <row r="1932" spans="1:7">
      <c r="A1932" s="303" t="s">
        <v>7001</v>
      </c>
      <c r="B1932" t="s">
        <v>7002</v>
      </c>
      <c r="G1932" t="s">
        <v>5753</v>
      </c>
    </row>
    <row r="1933" spans="1:7">
      <c r="A1933" t="s">
        <v>3500</v>
      </c>
      <c r="B1933" t="s">
        <v>3740</v>
      </c>
      <c r="G1933" s="191" t="s">
        <v>7355</v>
      </c>
    </row>
    <row r="1934" spans="1:7">
      <c r="A1934" t="s">
        <v>5668</v>
      </c>
      <c r="B1934" t="s">
        <v>6233</v>
      </c>
      <c r="G1934" t="s">
        <v>3544</v>
      </c>
    </row>
    <row r="1935" spans="1:7">
      <c r="A1935" t="s">
        <v>6846</v>
      </c>
      <c r="B1935" t="s">
        <v>6847</v>
      </c>
      <c r="G1935" t="s">
        <v>7231</v>
      </c>
    </row>
    <row r="1936" spans="1:7">
      <c r="A1936" t="s">
        <v>7671</v>
      </c>
      <c r="B1936" t="s">
        <v>7672</v>
      </c>
      <c r="G1936" t="s">
        <v>3840</v>
      </c>
    </row>
    <row r="1937" spans="1:7">
      <c r="A1937" t="s">
        <v>5670</v>
      </c>
      <c r="B1937" t="s">
        <v>6234</v>
      </c>
      <c r="G1937" t="s">
        <v>7233</v>
      </c>
    </row>
    <row r="1938" spans="1:7">
      <c r="A1938" t="s">
        <v>3501</v>
      </c>
      <c r="B1938" t="s">
        <v>3502</v>
      </c>
      <c r="G1938" t="s">
        <v>5755</v>
      </c>
    </row>
    <row r="1939" spans="1:7">
      <c r="A1939" t="s">
        <v>4582</v>
      </c>
      <c r="B1939" t="s">
        <v>4583</v>
      </c>
      <c r="G1939" t="s">
        <v>4300</v>
      </c>
    </row>
    <row r="1940" spans="1:7">
      <c r="A1940" t="s">
        <v>3503</v>
      </c>
      <c r="B1940" t="s">
        <v>3504</v>
      </c>
      <c r="G1940" t="s">
        <v>3546</v>
      </c>
    </row>
    <row r="1941" spans="1:7">
      <c r="A1941" t="s">
        <v>5671</v>
      </c>
      <c r="B1941" t="s">
        <v>6235</v>
      </c>
      <c r="G1941" t="s">
        <v>3713</v>
      </c>
    </row>
    <row r="1942" spans="1:7">
      <c r="A1942" t="s">
        <v>7412</v>
      </c>
      <c r="B1942" t="s">
        <v>7413</v>
      </c>
      <c r="G1942" t="s">
        <v>5757</v>
      </c>
    </row>
    <row r="1943" spans="1:7">
      <c r="A1943" t="s">
        <v>5673</v>
      </c>
      <c r="B1943" t="s">
        <v>6489</v>
      </c>
      <c r="G1943" t="s">
        <v>1134</v>
      </c>
    </row>
    <row r="1944" spans="1:7">
      <c r="A1944" t="s">
        <v>6973</v>
      </c>
      <c r="B1944" t="s">
        <v>6974</v>
      </c>
      <c r="G1944" t="s">
        <v>5758</v>
      </c>
    </row>
    <row r="1945" spans="1:7">
      <c r="A1945" t="s">
        <v>6955</v>
      </c>
      <c r="B1945" t="s">
        <v>6956</v>
      </c>
      <c r="G1945" t="s">
        <v>5758</v>
      </c>
    </row>
    <row r="1946" spans="1:7">
      <c r="A1946" t="s">
        <v>7673</v>
      </c>
      <c r="B1946" t="s">
        <v>7674</v>
      </c>
      <c r="G1946" t="s">
        <v>7118</v>
      </c>
    </row>
    <row r="1947" spans="1:7">
      <c r="A1947" t="s">
        <v>4485</v>
      </c>
      <c r="B1947" t="s">
        <v>4486</v>
      </c>
      <c r="G1947" t="s">
        <v>3548</v>
      </c>
    </row>
    <row r="1948" spans="1:7">
      <c r="A1948" t="s">
        <v>5675</v>
      </c>
      <c r="B1948" t="s">
        <v>6236</v>
      </c>
      <c r="G1948" t="s">
        <v>7472</v>
      </c>
    </row>
    <row r="1949" spans="1:7">
      <c r="A1949" t="s">
        <v>7675</v>
      </c>
      <c r="B1949" t="s">
        <v>7676</v>
      </c>
      <c r="G1949" t="s">
        <v>6290</v>
      </c>
    </row>
    <row r="1950" spans="1:7">
      <c r="A1950" t="s">
        <v>5677</v>
      </c>
      <c r="B1950" t="s">
        <v>6237</v>
      </c>
      <c r="G1950" t="s">
        <v>7416</v>
      </c>
    </row>
    <row r="1951" spans="1:7">
      <c r="A1951" t="s">
        <v>3505</v>
      </c>
      <c r="B1951" t="s">
        <v>3506</v>
      </c>
      <c r="G1951" t="s">
        <v>7011</v>
      </c>
    </row>
    <row r="1952" spans="1:7">
      <c r="A1952" t="s">
        <v>165</v>
      </c>
      <c r="B1952" t="s">
        <v>1111</v>
      </c>
      <c r="G1952" t="s">
        <v>3664</v>
      </c>
    </row>
    <row r="1953" spans="1:7">
      <c r="A1953" t="s">
        <v>7108</v>
      </c>
      <c r="B1953" t="s">
        <v>7109</v>
      </c>
      <c r="G1953" t="s">
        <v>4743</v>
      </c>
    </row>
    <row r="1954" spans="1:7">
      <c r="A1954" s="191" t="s">
        <v>7518</v>
      </c>
      <c r="B1954" s="191" t="s">
        <v>7519</v>
      </c>
      <c r="G1954" t="s">
        <v>4743</v>
      </c>
    </row>
    <row r="1955" spans="1:7">
      <c r="A1955" t="s">
        <v>166</v>
      </c>
      <c r="B1955" t="s">
        <v>167</v>
      </c>
      <c r="G1955" t="s">
        <v>7235</v>
      </c>
    </row>
    <row r="1956" spans="1:7">
      <c r="A1956" t="s">
        <v>5679</v>
      </c>
      <c r="B1956" t="s">
        <v>167</v>
      </c>
      <c r="G1956" t="s">
        <v>7692</v>
      </c>
    </row>
    <row r="1957" spans="1:7">
      <c r="A1957" t="s">
        <v>1612</v>
      </c>
      <c r="B1957" t="s">
        <v>168</v>
      </c>
      <c r="G1957" t="s">
        <v>179</v>
      </c>
    </row>
    <row r="1958" spans="1:7">
      <c r="A1958" t="s">
        <v>5681</v>
      </c>
      <c r="B1958" t="s">
        <v>6238</v>
      </c>
      <c r="G1958" t="s">
        <v>7725</v>
      </c>
    </row>
    <row r="1959" spans="1:7">
      <c r="A1959" t="s">
        <v>5683</v>
      </c>
      <c r="B1959" t="s">
        <v>6239</v>
      </c>
      <c r="G1959" t="s">
        <v>6979</v>
      </c>
    </row>
    <row r="1960" spans="1:7">
      <c r="A1960" t="s">
        <v>2404</v>
      </c>
      <c r="B1960" t="s">
        <v>2405</v>
      </c>
      <c r="G1960" t="s">
        <v>3550</v>
      </c>
    </row>
    <row r="1961" spans="1:7">
      <c r="A1961" t="s">
        <v>3507</v>
      </c>
      <c r="B1961" t="s">
        <v>3508</v>
      </c>
      <c r="G1961" t="s">
        <v>3552</v>
      </c>
    </row>
    <row r="1962" spans="1:7">
      <c r="A1962" t="s">
        <v>5685</v>
      </c>
      <c r="B1962" t="s">
        <v>6240</v>
      </c>
      <c r="G1962" t="s">
        <v>5760</v>
      </c>
    </row>
    <row r="1963" spans="1:7" ht="18.600000000000001" customHeight="1">
      <c r="A1963" s="304" t="s">
        <v>7165</v>
      </c>
      <c r="B1963" s="304" t="s">
        <v>7166</v>
      </c>
      <c r="G1963" t="s">
        <v>5762</v>
      </c>
    </row>
    <row r="1964" spans="1:7">
      <c r="A1964" t="s">
        <v>5687</v>
      </c>
      <c r="B1964" t="s">
        <v>4075</v>
      </c>
      <c r="G1964" t="s">
        <v>5764</v>
      </c>
    </row>
    <row r="1965" spans="1:7">
      <c r="A1965" t="s">
        <v>4069</v>
      </c>
      <c r="B1965" t="s">
        <v>4075</v>
      </c>
      <c r="G1965" t="s">
        <v>3554</v>
      </c>
    </row>
    <row r="1966" spans="1:7">
      <c r="A1966" t="s">
        <v>6963</v>
      </c>
      <c r="B1966" t="s">
        <v>6964</v>
      </c>
      <c r="G1966" t="s">
        <v>3556</v>
      </c>
    </row>
    <row r="1967" spans="1:7">
      <c r="A1967" s="303" t="s">
        <v>7289</v>
      </c>
      <c r="B1967" s="303" t="s">
        <v>7290</v>
      </c>
      <c r="G1967" t="s">
        <v>4423</v>
      </c>
    </row>
    <row r="1968" spans="1:7">
      <c r="A1968" t="s">
        <v>5689</v>
      </c>
      <c r="B1968" t="s">
        <v>6241</v>
      </c>
      <c r="G1968" t="s">
        <v>3558</v>
      </c>
    </row>
    <row r="1969" spans="1:7">
      <c r="A1969" t="s">
        <v>1518</v>
      </c>
      <c r="B1969" t="s">
        <v>1519</v>
      </c>
      <c r="G1969" t="s">
        <v>1630</v>
      </c>
    </row>
    <row r="1970" spans="1:7">
      <c r="A1970" t="s">
        <v>5690</v>
      </c>
      <c r="B1970" t="s">
        <v>6242</v>
      </c>
      <c r="G1970" t="s">
        <v>181</v>
      </c>
    </row>
    <row r="1971" spans="1:7">
      <c r="A1971" t="s">
        <v>2666</v>
      </c>
      <c r="B1971" t="s">
        <v>4379</v>
      </c>
      <c r="G1971" t="s">
        <v>3560</v>
      </c>
    </row>
    <row r="1972" spans="1:7">
      <c r="A1972" t="s">
        <v>7015</v>
      </c>
      <c r="B1972" t="s">
        <v>7016</v>
      </c>
      <c r="G1972" t="s">
        <v>182</v>
      </c>
    </row>
    <row r="1973" spans="1:7">
      <c r="A1973" t="s">
        <v>4549</v>
      </c>
      <c r="B1973" t="s">
        <v>4541</v>
      </c>
      <c r="G1973" t="s">
        <v>182</v>
      </c>
    </row>
    <row r="1974" spans="1:7">
      <c r="A1974" s="304" t="s">
        <v>7167</v>
      </c>
      <c r="B1974" s="304" t="s">
        <v>7168</v>
      </c>
      <c r="G1974" t="s">
        <v>3562</v>
      </c>
    </row>
    <row r="1975" spans="1:7">
      <c r="A1975" s="277" t="s">
        <v>6524</v>
      </c>
      <c r="B1975" s="277" t="s">
        <v>6667</v>
      </c>
      <c r="G1975" t="s">
        <v>184</v>
      </c>
    </row>
    <row r="1976" spans="1:7">
      <c r="A1976" t="s">
        <v>5692</v>
      </c>
      <c r="B1976" t="s">
        <v>2460</v>
      </c>
      <c r="G1976" t="s">
        <v>4526</v>
      </c>
    </row>
    <row r="1977" spans="1:7">
      <c r="A1977" t="s">
        <v>2459</v>
      </c>
      <c r="B1977" t="s">
        <v>2460</v>
      </c>
      <c r="G1977" t="s">
        <v>4526</v>
      </c>
    </row>
    <row r="1978" spans="1:7">
      <c r="A1978" s="191" t="s">
        <v>7345</v>
      </c>
      <c r="B1978" s="191" t="s">
        <v>7346</v>
      </c>
      <c r="G1978" t="s">
        <v>6985</v>
      </c>
    </row>
    <row r="1979" spans="1:7">
      <c r="A1979" t="s">
        <v>5694</v>
      </c>
      <c r="B1979" t="s">
        <v>6243</v>
      </c>
      <c r="G1979" s="304" t="s">
        <v>7155</v>
      </c>
    </row>
    <row r="1980" spans="1:7">
      <c r="A1980" s="191" t="s">
        <v>7520</v>
      </c>
      <c r="B1980" s="191" t="s">
        <v>7521</v>
      </c>
      <c r="G1980" s="191" t="s">
        <v>7357</v>
      </c>
    </row>
    <row r="1981" spans="1:7" ht="30">
      <c r="A1981" s="303" t="s">
        <v>6888</v>
      </c>
      <c r="B1981" t="s">
        <v>6889</v>
      </c>
      <c r="G1981" t="s">
        <v>1490</v>
      </c>
    </row>
    <row r="1982" spans="1:7">
      <c r="A1982" t="s">
        <v>4488</v>
      </c>
      <c r="B1982" t="s">
        <v>4489</v>
      </c>
      <c r="G1982" t="s">
        <v>5770</v>
      </c>
    </row>
    <row r="1983" spans="1:7">
      <c r="A1983" t="s">
        <v>7223</v>
      </c>
      <c r="B1983" t="s">
        <v>7224</v>
      </c>
      <c r="G1983" t="s">
        <v>5772</v>
      </c>
    </row>
    <row r="1984" spans="1:7">
      <c r="A1984" s="303" t="s">
        <v>7030</v>
      </c>
      <c r="B1984" t="s">
        <v>7031</v>
      </c>
      <c r="G1984" t="s">
        <v>4425</v>
      </c>
    </row>
    <row r="1985" spans="1:7">
      <c r="A1985" t="s">
        <v>7225</v>
      </c>
      <c r="B1985" t="s">
        <v>7226</v>
      </c>
      <c r="G1985" t="s">
        <v>2962</v>
      </c>
    </row>
    <row r="1986" spans="1:7">
      <c r="A1986" s="191" t="s">
        <v>7347</v>
      </c>
      <c r="B1986" s="191" t="s">
        <v>7348</v>
      </c>
      <c r="G1986" t="s">
        <v>5774</v>
      </c>
    </row>
    <row r="1987" spans="1:7">
      <c r="A1987" t="s">
        <v>4365</v>
      </c>
      <c r="B1987" t="s">
        <v>4366</v>
      </c>
      <c r="G1987" t="s">
        <v>1630</v>
      </c>
    </row>
    <row r="1988" spans="1:7">
      <c r="A1988" t="s">
        <v>4367</v>
      </c>
      <c r="B1988" t="s">
        <v>4368</v>
      </c>
      <c r="G1988" t="s">
        <v>7237</v>
      </c>
    </row>
    <row r="1989" spans="1:7">
      <c r="A1989" t="s">
        <v>6975</v>
      </c>
      <c r="B1989" t="s">
        <v>6976</v>
      </c>
      <c r="G1989" t="s">
        <v>5776</v>
      </c>
    </row>
    <row r="1990" spans="1:7">
      <c r="A1990" t="s">
        <v>6822</v>
      </c>
      <c r="B1990" t="s">
        <v>6823</v>
      </c>
      <c r="G1990" t="s">
        <v>5778</v>
      </c>
    </row>
    <row r="1991" spans="1:7">
      <c r="A1991" t="s">
        <v>7085</v>
      </c>
      <c r="B1991" t="s">
        <v>7086</v>
      </c>
      <c r="G1991" t="s">
        <v>7239</v>
      </c>
    </row>
    <row r="1992" spans="1:7">
      <c r="A1992" t="s">
        <v>6850</v>
      </c>
      <c r="B1992" t="s">
        <v>6851</v>
      </c>
      <c r="G1992" t="s">
        <v>3854</v>
      </c>
    </row>
    <row r="1993" spans="1:7">
      <c r="A1993" t="s">
        <v>3509</v>
      </c>
      <c r="B1993" t="s">
        <v>3510</v>
      </c>
      <c r="G1993" t="s">
        <v>5780</v>
      </c>
    </row>
    <row r="1994" spans="1:7">
      <c r="A1994" t="s">
        <v>6813</v>
      </c>
      <c r="B1994" t="s">
        <v>6814</v>
      </c>
      <c r="G1994" t="s">
        <v>2886</v>
      </c>
    </row>
    <row r="1995" spans="1:7">
      <c r="A1995" t="s">
        <v>6884</v>
      </c>
      <c r="B1995" t="s">
        <v>6885</v>
      </c>
      <c r="G1995" t="s">
        <v>3587</v>
      </c>
    </row>
    <row r="1996" spans="1:7">
      <c r="A1996" t="s">
        <v>6829</v>
      </c>
      <c r="B1996" t="s">
        <v>6830</v>
      </c>
      <c r="G1996" t="s">
        <v>7120</v>
      </c>
    </row>
    <row r="1997" spans="1:7">
      <c r="A1997" t="s">
        <v>5696</v>
      </c>
      <c r="B1997" t="s">
        <v>6244</v>
      </c>
      <c r="G1997" s="304" t="s">
        <v>7179</v>
      </c>
    </row>
    <row r="1998" spans="1:7">
      <c r="A1998" t="s">
        <v>3511</v>
      </c>
      <c r="B1998" t="s">
        <v>3512</v>
      </c>
      <c r="G1998" t="s">
        <v>5781</v>
      </c>
    </row>
    <row r="1999" spans="1:7">
      <c r="A1999" t="s">
        <v>5698</v>
      </c>
      <c r="B1999" t="s">
        <v>3663</v>
      </c>
      <c r="G1999" t="s">
        <v>2780</v>
      </c>
    </row>
    <row r="2000" spans="1:7">
      <c r="A2000" t="s">
        <v>3662</v>
      </c>
      <c r="B2000" t="s">
        <v>3663</v>
      </c>
      <c r="G2000" t="s">
        <v>977</v>
      </c>
    </row>
    <row r="2001" spans="1:7">
      <c r="A2001" t="s">
        <v>7677</v>
      </c>
      <c r="B2001" t="s">
        <v>7678</v>
      </c>
      <c r="G2001" t="s">
        <v>1008</v>
      </c>
    </row>
    <row r="2002" spans="1:7">
      <c r="A2002" t="s">
        <v>2771</v>
      </c>
      <c r="B2002" t="s">
        <v>170</v>
      </c>
      <c r="G2002" t="s">
        <v>1885</v>
      </c>
    </row>
    <row r="2003" spans="1:7">
      <c r="A2003" t="s">
        <v>5700</v>
      </c>
      <c r="B2003" t="s">
        <v>6245</v>
      </c>
      <c r="G2003" t="s">
        <v>913</v>
      </c>
    </row>
    <row r="2004" spans="1:7">
      <c r="A2004" t="s">
        <v>5700</v>
      </c>
      <c r="B2004" t="s">
        <v>6246</v>
      </c>
      <c r="G2004" t="s">
        <v>914</v>
      </c>
    </row>
    <row r="2005" spans="1:7">
      <c r="A2005" t="s">
        <v>5700</v>
      </c>
      <c r="B2005" t="s">
        <v>6247</v>
      </c>
      <c r="G2005" t="s">
        <v>915</v>
      </c>
    </row>
    <row r="2006" spans="1:7">
      <c r="A2006" t="s">
        <v>5701</v>
      </c>
      <c r="B2006" t="s">
        <v>6248</v>
      </c>
      <c r="G2006" t="s">
        <v>211</v>
      </c>
    </row>
    <row r="2007" spans="1:7">
      <c r="A2007" t="s">
        <v>6798</v>
      </c>
      <c r="B2007" t="s">
        <v>6799</v>
      </c>
      <c r="G2007" t="s">
        <v>66</v>
      </c>
    </row>
    <row r="2008" spans="1:7">
      <c r="A2008" s="304" t="s">
        <v>7171</v>
      </c>
      <c r="B2008" s="304" t="s">
        <v>7172</v>
      </c>
      <c r="G2008" t="s">
        <v>1470</v>
      </c>
    </row>
    <row r="2009" spans="1:7">
      <c r="A2009" t="s">
        <v>1603</v>
      </c>
      <c r="B2009" t="s">
        <v>1604</v>
      </c>
      <c r="G2009" t="s">
        <v>1683</v>
      </c>
    </row>
    <row r="2010" spans="1:7">
      <c r="A2010" t="s">
        <v>4514</v>
      </c>
      <c r="B2010" t="s">
        <v>4515</v>
      </c>
      <c r="G2010" t="s">
        <v>1630</v>
      </c>
    </row>
    <row r="2011" spans="1:7">
      <c r="A2011" t="s">
        <v>5702</v>
      </c>
      <c r="B2011" t="s">
        <v>6249</v>
      </c>
      <c r="G2011" s="191" t="s">
        <v>1658</v>
      </c>
    </row>
    <row r="2012" spans="1:7">
      <c r="A2012" t="s">
        <v>4146</v>
      </c>
      <c r="B2012" t="s">
        <v>4147</v>
      </c>
      <c r="G2012" t="s">
        <v>923</v>
      </c>
    </row>
    <row r="2013" spans="1:7">
      <c r="A2013" t="s">
        <v>4146</v>
      </c>
      <c r="B2013" t="s">
        <v>4147</v>
      </c>
      <c r="G2013" t="s">
        <v>1013</v>
      </c>
    </row>
    <row r="2014" spans="1:7">
      <c r="A2014" t="s">
        <v>2958</v>
      </c>
      <c r="B2014" t="s">
        <v>2971</v>
      </c>
      <c r="G2014" t="s">
        <v>1014</v>
      </c>
    </row>
    <row r="2015" spans="1:7">
      <c r="A2015" t="s">
        <v>5705</v>
      </c>
      <c r="B2015" t="s">
        <v>6250</v>
      </c>
      <c r="G2015" t="s">
        <v>994</v>
      </c>
    </row>
    <row r="2016" spans="1:7">
      <c r="A2016" t="s">
        <v>7468</v>
      </c>
      <c r="B2016" t="s">
        <v>7469</v>
      </c>
      <c r="G2016" t="s">
        <v>996</v>
      </c>
    </row>
    <row r="2017" spans="1:7">
      <c r="A2017" t="s">
        <v>3513</v>
      </c>
      <c r="B2017" t="s">
        <v>3514</v>
      </c>
      <c r="G2017" t="s">
        <v>1002</v>
      </c>
    </row>
    <row r="2018" spans="1:7">
      <c r="A2018" t="s">
        <v>5707</v>
      </c>
      <c r="B2018" t="s">
        <v>6251</v>
      </c>
      <c r="G2018" t="s">
        <v>1006</v>
      </c>
    </row>
    <row r="2019" spans="1:7">
      <c r="A2019" t="s">
        <v>3515</v>
      </c>
      <c r="B2019" t="s">
        <v>3516</v>
      </c>
      <c r="G2019" t="s">
        <v>1004</v>
      </c>
    </row>
    <row r="2020" spans="1:7">
      <c r="A2020" s="303" t="s">
        <v>6911</v>
      </c>
      <c r="B2020" t="s">
        <v>6912</v>
      </c>
      <c r="G2020" t="s">
        <v>2466</v>
      </c>
    </row>
    <row r="2021" spans="1:7" ht="30">
      <c r="A2021" s="297" t="s">
        <v>6603</v>
      </c>
      <c r="B2021" t="s">
        <v>6606</v>
      </c>
      <c r="G2021" t="s">
        <v>2468</v>
      </c>
    </row>
    <row r="2022" spans="1:7">
      <c r="A2022" t="s">
        <v>7227</v>
      </c>
      <c r="B2022" t="s">
        <v>7228</v>
      </c>
      <c r="G2022" t="s">
        <v>2789</v>
      </c>
    </row>
    <row r="2023" spans="1:7">
      <c r="A2023" t="s">
        <v>2752</v>
      </c>
      <c r="B2023" t="s">
        <v>2759</v>
      </c>
      <c r="G2023" t="s">
        <v>916</v>
      </c>
    </row>
    <row r="2024" spans="1:7">
      <c r="A2024" t="s">
        <v>5708</v>
      </c>
      <c r="B2024" t="s">
        <v>6252</v>
      </c>
      <c r="G2024" t="s">
        <v>1285</v>
      </c>
    </row>
    <row r="2025" spans="1:7">
      <c r="A2025" t="s">
        <v>171</v>
      </c>
      <c r="B2025" t="s">
        <v>172</v>
      </c>
      <c r="G2025" t="s">
        <v>1656</v>
      </c>
    </row>
    <row r="2026" spans="1:7">
      <c r="A2026" t="s">
        <v>5710</v>
      </c>
      <c r="B2026" t="s">
        <v>6253</v>
      </c>
      <c r="G2026" t="s">
        <v>1009</v>
      </c>
    </row>
    <row r="2027" spans="1:7">
      <c r="A2027" t="s">
        <v>173</v>
      </c>
      <c r="B2027" t="s">
        <v>174</v>
      </c>
      <c r="G2027" t="s">
        <v>917</v>
      </c>
    </row>
    <row r="2028" spans="1:7">
      <c r="A2028" t="s">
        <v>3517</v>
      </c>
      <c r="B2028" t="s">
        <v>3518</v>
      </c>
      <c r="G2028" t="s">
        <v>1010</v>
      </c>
    </row>
    <row r="2029" spans="1:7">
      <c r="A2029" t="s">
        <v>3519</v>
      </c>
      <c r="B2029" t="s">
        <v>3520</v>
      </c>
      <c r="G2029" t="s">
        <v>918</v>
      </c>
    </row>
    <row r="2030" spans="1:7">
      <c r="A2030" t="s">
        <v>3624</v>
      </c>
      <c r="B2030" t="s">
        <v>3625</v>
      </c>
      <c r="G2030" t="s">
        <v>1041</v>
      </c>
    </row>
    <row r="2031" spans="1:7">
      <c r="A2031" t="s">
        <v>2667</v>
      </c>
      <c r="B2031" t="s">
        <v>2677</v>
      </c>
      <c r="G2031" t="s">
        <v>1222</v>
      </c>
    </row>
    <row r="2032" spans="1:7">
      <c r="A2032" s="304" t="s">
        <v>7163</v>
      </c>
      <c r="B2032" s="304" t="s">
        <v>7164</v>
      </c>
      <c r="G2032" t="s">
        <v>2375</v>
      </c>
    </row>
    <row r="2033" spans="1:7">
      <c r="A2033" t="s">
        <v>4070</v>
      </c>
      <c r="B2033" t="s">
        <v>4076</v>
      </c>
      <c r="G2033" t="s">
        <v>919</v>
      </c>
    </row>
    <row r="2034" spans="1:7">
      <c r="A2034" s="303" t="s">
        <v>6919</v>
      </c>
      <c r="B2034" t="s">
        <v>6920</v>
      </c>
      <c r="G2034" t="s">
        <v>920</v>
      </c>
    </row>
    <row r="2035" spans="1:7">
      <c r="A2035" t="s">
        <v>4712</v>
      </c>
      <c r="B2035" t="s">
        <v>4713</v>
      </c>
      <c r="G2035" t="s">
        <v>1240</v>
      </c>
    </row>
    <row r="2036" spans="1:7">
      <c r="A2036" t="s">
        <v>7414</v>
      </c>
      <c r="B2036" t="s">
        <v>7415</v>
      </c>
      <c r="G2036" t="s">
        <v>921</v>
      </c>
    </row>
    <row r="2037" spans="1:7">
      <c r="A2037" t="s">
        <v>7701</v>
      </c>
      <c r="B2037" t="s">
        <v>7702</v>
      </c>
      <c r="G2037" t="s">
        <v>7714</v>
      </c>
    </row>
    <row r="2038" spans="1:7">
      <c r="A2038" t="s">
        <v>3521</v>
      </c>
      <c r="B2038" t="s">
        <v>3522</v>
      </c>
      <c r="G2038" t="s">
        <v>118</v>
      </c>
    </row>
    <row r="2039" spans="1:7">
      <c r="A2039" t="s">
        <v>3015</v>
      </c>
      <c r="B2039" t="s">
        <v>3016</v>
      </c>
      <c r="G2039" t="s">
        <v>118</v>
      </c>
    </row>
    <row r="2040" spans="1:7">
      <c r="A2040" s="304" t="s">
        <v>7169</v>
      </c>
      <c r="B2040" s="304" t="s">
        <v>7170</v>
      </c>
      <c r="G2040" t="s">
        <v>4571</v>
      </c>
    </row>
    <row r="2041" spans="1:7">
      <c r="A2041" t="s">
        <v>2668</v>
      </c>
      <c r="B2041" t="s">
        <v>2678</v>
      </c>
      <c r="G2041" t="s">
        <v>4268</v>
      </c>
    </row>
    <row r="2042" spans="1:7">
      <c r="A2042" t="s">
        <v>2959</v>
      </c>
      <c r="B2042" t="s">
        <v>2972</v>
      </c>
      <c r="G2042" t="s">
        <v>922</v>
      </c>
    </row>
    <row r="2043" spans="1:7">
      <c r="A2043" t="s">
        <v>3523</v>
      </c>
      <c r="B2043" t="s">
        <v>3524</v>
      </c>
      <c r="G2043" t="s">
        <v>976</v>
      </c>
    </row>
    <row r="2044" spans="1:7">
      <c r="A2044" s="303" t="s">
        <v>7291</v>
      </c>
      <c r="B2044" s="303" t="s">
        <v>7292</v>
      </c>
      <c r="G2044" t="s">
        <v>968</v>
      </c>
    </row>
    <row r="2045" spans="1:7">
      <c r="A2045" t="s">
        <v>7111</v>
      </c>
      <c r="B2045" t="s">
        <v>7112</v>
      </c>
      <c r="G2045" t="s">
        <v>1000</v>
      </c>
    </row>
    <row r="2046" spans="1:7">
      <c r="A2046" t="s">
        <v>5711</v>
      </c>
      <c r="B2046" t="s">
        <v>6254</v>
      </c>
      <c r="G2046" t="s">
        <v>998</v>
      </c>
    </row>
    <row r="2047" spans="1:7">
      <c r="A2047" s="191" t="s">
        <v>7349</v>
      </c>
      <c r="B2047" s="191" t="s">
        <v>7350</v>
      </c>
      <c r="G2047" t="s">
        <v>1011</v>
      </c>
    </row>
    <row r="2048" spans="1:7">
      <c r="A2048" t="s">
        <v>5713</v>
      </c>
      <c r="B2048" t="s">
        <v>6255</v>
      </c>
      <c r="G2048" t="s">
        <v>2905</v>
      </c>
    </row>
    <row r="2049" spans="1:7">
      <c r="A2049" t="s">
        <v>7470</v>
      </c>
      <c r="B2049" t="s">
        <v>7471</v>
      </c>
      <c r="G2049" t="s">
        <v>1012</v>
      </c>
    </row>
    <row r="2050" spans="1:7">
      <c r="A2050" t="s">
        <v>4565</v>
      </c>
      <c r="B2050" t="s">
        <v>4566</v>
      </c>
      <c r="G2050" t="s">
        <v>924</v>
      </c>
    </row>
    <row r="2051" spans="1:7">
      <c r="A2051" t="s">
        <v>3525</v>
      </c>
      <c r="B2051" t="s">
        <v>3526</v>
      </c>
      <c r="G2051" t="s">
        <v>3646</v>
      </c>
    </row>
    <row r="2052" spans="1:7">
      <c r="A2052" t="s">
        <v>3527</v>
      </c>
      <c r="B2052" t="s">
        <v>3528</v>
      </c>
      <c r="G2052" t="s">
        <v>1469</v>
      </c>
    </row>
    <row r="2053" spans="1:7">
      <c r="A2053" t="s">
        <v>6939</v>
      </c>
      <c r="B2053" t="s">
        <v>6940</v>
      </c>
      <c r="G2053" t="s">
        <v>1468</v>
      </c>
    </row>
    <row r="2054" spans="1:7">
      <c r="A2054" t="s">
        <v>4584</v>
      </c>
      <c r="B2054" t="s">
        <v>4585</v>
      </c>
      <c r="G2054" t="s">
        <v>1467</v>
      </c>
    </row>
    <row r="2055" spans="1:7">
      <c r="A2055" s="191" t="s">
        <v>7594</v>
      </c>
      <c r="B2055" s="191" t="s">
        <v>7595</v>
      </c>
      <c r="G2055" t="s">
        <v>1466</v>
      </c>
    </row>
    <row r="2056" spans="1:7">
      <c r="A2056" s="304" t="s">
        <v>7173</v>
      </c>
      <c r="B2056" s="304" t="s">
        <v>7174</v>
      </c>
      <c r="G2056" t="s">
        <v>1465</v>
      </c>
    </row>
    <row r="2057" spans="1:7">
      <c r="A2057" t="s">
        <v>3529</v>
      </c>
      <c r="B2057" t="s">
        <v>3530</v>
      </c>
      <c r="G2057" t="s">
        <v>1464</v>
      </c>
    </row>
    <row r="2058" spans="1:7">
      <c r="A2058" s="303" t="s">
        <v>7293</v>
      </c>
      <c r="B2058" s="303" t="s">
        <v>7294</v>
      </c>
      <c r="G2058" t="s">
        <v>1463</v>
      </c>
    </row>
    <row r="2059" spans="1:7">
      <c r="A2059" t="s">
        <v>5715</v>
      </c>
      <c r="B2059" t="s">
        <v>6256</v>
      </c>
      <c r="G2059" t="s">
        <v>1015</v>
      </c>
    </row>
    <row r="2060" spans="1:7">
      <c r="A2060" t="s">
        <v>3726</v>
      </c>
      <c r="B2060" t="s">
        <v>3727</v>
      </c>
      <c r="G2060" t="s">
        <v>925</v>
      </c>
    </row>
    <row r="2061" spans="1:7">
      <c r="A2061" t="s">
        <v>175</v>
      </c>
      <c r="B2061" t="s">
        <v>176</v>
      </c>
      <c r="G2061" s="268" t="s">
        <v>3647</v>
      </c>
    </row>
    <row r="2062" spans="1:7">
      <c r="A2062" t="s">
        <v>5717</v>
      </c>
      <c r="B2062" t="s">
        <v>6257</v>
      </c>
      <c r="G2062" t="s">
        <v>992</v>
      </c>
    </row>
    <row r="2063" spans="1:7">
      <c r="A2063" t="s">
        <v>4687</v>
      </c>
      <c r="B2063" t="s">
        <v>4688</v>
      </c>
      <c r="G2063" t="s">
        <v>6723</v>
      </c>
    </row>
    <row r="2064" spans="1:7">
      <c r="A2064" t="s">
        <v>3531</v>
      </c>
      <c r="B2064" t="s">
        <v>3532</v>
      </c>
      <c r="G2064" t="s">
        <v>4182</v>
      </c>
    </row>
    <row r="2065" spans="1:2">
      <c r="A2065" t="s">
        <v>6868</v>
      </c>
      <c r="B2065" t="s">
        <v>6869</v>
      </c>
    </row>
    <row r="2066" spans="1:2">
      <c r="A2066" t="s">
        <v>5719</v>
      </c>
      <c r="B2066" t="s">
        <v>6258</v>
      </c>
    </row>
    <row r="2067" spans="1:2">
      <c r="A2067" t="s">
        <v>3647</v>
      </c>
      <c r="B2067" t="s">
        <v>3648</v>
      </c>
    </row>
    <row r="2068" spans="1:2">
      <c r="A2068" s="191" t="s">
        <v>7522</v>
      </c>
      <c r="B2068" s="191" t="s">
        <v>7523</v>
      </c>
    </row>
    <row r="2069" spans="1:2">
      <c r="A2069" t="s">
        <v>6933</v>
      </c>
      <c r="B2069" t="s">
        <v>6934</v>
      </c>
    </row>
    <row r="2070" spans="1:2">
      <c r="A2070" t="s">
        <v>3838</v>
      </c>
      <c r="B2070" t="s">
        <v>3839</v>
      </c>
    </row>
    <row r="2071" spans="1:2">
      <c r="A2071" s="191" t="s">
        <v>7524</v>
      </c>
      <c r="B2071" s="191" t="s">
        <v>7525</v>
      </c>
    </row>
    <row r="2072" spans="1:2">
      <c r="A2072" t="s">
        <v>1192</v>
      </c>
      <c r="B2072" t="s">
        <v>1193</v>
      </c>
    </row>
    <row r="2073" spans="1:2">
      <c r="A2073" t="s">
        <v>6874</v>
      </c>
      <c r="B2073" t="s">
        <v>6875</v>
      </c>
    </row>
    <row r="2074" spans="1:2">
      <c r="A2074" s="303" t="s">
        <v>6909</v>
      </c>
      <c r="B2074" t="s">
        <v>6910</v>
      </c>
    </row>
    <row r="2075" spans="1:2">
      <c r="A2075" s="191" t="s">
        <v>7351</v>
      </c>
      <c r="B2075" s="191" t="s">
        <v>7352</v>
      </c>
    </row>
    <row r="2076" spans="1:2">
      <c r="A2076" t="s">
        <v>3533</v>
      </c>
      <c r="B2076" t="s">
        <v>3534</v>
      </c>
    </row>
    <row r="2077" spans="1:2">
      <c r="A2077" t="s">
        <v>1817</v>
      </c>
      <c r="B2077" t="s">
        <v>1818</v>
      </c>
    </row>
    <row r="2078" spans="1:2">
      <c r="A2078" t="s">
        <v>3681</v>
      </c>
      <c r="B2078" t="s">
        <v>3682</v>
      </c>
    </row>
    <row r="2079" spans="1:2">
      <c r="A2079" t="s">
        <v>4692</v>
      </c>
      <c r="B2079" t="s">
        <v>4693</v>
      </c>
    </row>
    <row r="2080" spans="1:2">
      <c r="A2080" t="s">
        <v>5721</v>
      </c>
      <c r="B2080" t="s">
        <v>6259</v>
      </c>
    </row>
    <row r="2081" spans="1:2">
      <c r="A2081" t="s">
        <v>4495</v>
      </c>
      <c r="B2081" t="s">
        <v>4496</v>
      </c>
    </row>
    <row r="2082" spans="1:2">
      <c r="A2082" t="s">
        <v>7114</v>
      </c>
      <c r="B2082" t="s">
        <v>7115</v>
      </c>
    </row>
    <row r="2083" spans="1:2">
      <c r="A2083" s="191" t="s">
        <v>7526</v>
      </c>
      <c r="B2083" s="191" t="s">
        <v>7527</v>
      </c>
    </row>
    <row r="2084" spans="1:2">
      <c r="A2084" t="s">
        <v>2960</v>
      </c>
      <c r="B2084" t="s">
        <v>2973</v>
      </c>
    </row>
    <row r="2085" spans="1:2">
      <c r="A2085" t="s">
        <v>3747</v>
      </c>
      <c r="B2085" t="s">
        <v>3748</v>
      </c>
    </row>
    <row r="2086" spans="1:2">
      <c r="A2086" s="304" t="s">
        <v>7176</v>
      </c>
      <c r="B2086" s="304" t="s">
        <v>7175</v>
      </c>
    </row>
    <row r="2087" spans="1:2">
      <c r="A2087" s="304" t="s">
        <v>7177</v>
      </c>
      <c r="B2087" s="304" t="s">
        <v>7178</v>
      </c>
    </row>
    <row r="2088" spans="1:2">
      <c r="A2088" t="s">
        <v>6723</v>
      </c>
      <c r="B2088" t="s">
        <v>6724</v>
      </c>
    </row>
    <row r="2089" spans="1:2">
      <c r="A2089" s="191" t="s">
        <v>7353</v>
      </c>
      <c r="B2089" s="191" t="s">
        <v>7354</v>
      </c>
    </row>
    <row r="2090" spans="1:2">
      <c r="A2090" t="s">
        <v>6852</v>
      </c>
      <c r="B2090" t="s">
        <v>6853</v>
      </c>
    </row>
    <row r="2091" spans="1:2">
      <c r="A2091" t="s">
        <v>5723</v>
      </c>
      <c r="B2091" t="s">
        <v>6260</v>
      </c>
    </row>
    <row r="2092" spans="1:2">
      <c r="A2092" t="s">
        <v>5724</v>
      </c>
      <c r="B2092" t="s">
        <v>6261</v>
      </c>
    </row>
    <row r="2093" spans="1:2">
      <c r="A2093" t="s">
        <v>1366</v>
      </c>
      <c r="B2093" t="s">
        <v>3153</v>
      </c>
    </row>
    <row r="2094" spans="1:2">
      <c r="A2094" t="s">
        <v>4604</v>
      </c>
      <c r="B2094" t="s">
        <v>4605</v>
      </c>
    </row>
    <row r="2095" spans="1:2">
      <c r="A2095" s="303" t="s">
        <v>7295</v>
      </c>
      <c r="B2095" s="303" t="s">
        <v>7296</v>
      </c>
    </row>
    <row r="2096" spans="1:2">
      <c r="A2096" s="303" t="s">
        <v>7297</v>
      </c>
      <c r="B2096" s="303" t="s">
        <v>7298</v>
      </c>
    </row>
    <row r="2097" spans="1:2">
      <c r="A2097" t="s">
        <v>6684</v>
      </c>
      <c r="B2097" t="s">
        <v>6679</v>
      </c>
    </row>
    <row r="2098" spans="1:2">
      <c r="A2098" t="s">
        <v>4622</v>
      </c>
      <c r="B2098" t="s">
        <v>3377</v>
      </c>
    </row>
    <row r="2099" spans="1:2">
      <c r="A2099" t="s">
        <v>3535</v>
      </c>
      <c r="B2099" t="s">
        <v>3536</v>
      </c>
    </row>
    <row r="2100" spans="1:2">
      <c r="A2100" t="s">
        <v>4259</v>
      </c>
      <c r="B2100" t="s">
        <v>4260</v>
      </c>
    </row>
    <row r="2101" spans="1:2">
      <c r="A2101" t="s">
        <v>5726</v>
      </c>
      <c r="B2101" t="s">
        <v>6262</v>
      </c>
    </row>
    <row r="2102" spans="1:2">
      <c r="A2102" s="268" t="s">
        <v>6516</v>
      </c>
      <c r="B2102" s="268" t="s">
        <v>6511</v>
      </c>
    </row>
    <row r="2103" spans="1:2">
      <c r="A2103" t="s">
        <v>5727</v>
      </c>
      <c r="B2103" t="s">
        <v>6263</v>
      </c>
    </row>
    <row r="2104" spans="1:2">
      <c r="A2104" t="s">
        <v>5729</v>
      </c>
      <c r="B2104" t="s">
        <v>3699</v>
      </c>
    </row>
    <row r="2105" spans="1:2">
      <c r="A2105" t="s">
        <v>3698</v>
      </c>
      <c r="B2105" t="s">
        <v>3699</v>
      </c>
    </row>
    <row r="2106" spans="1:2">
      <c r="A2106" s="191" t="s">
        <v>7528</v>
      </c>
      <c r="B2106" s="191" t="s">
        <v>7529</v>
      </c>
    </row>
    <row r="2107" spans="1:2">
      <c r="A2107" t="s">
        <v>3537</v>
      </c>
      <c r="B2107" t="s">
        <v>6607</v>
      </c>
    </row>
    <row r="2108" spans="1:2">
      <c r="A2108" t="s">
        <v>4690</v>
      </c>
      <c r="B2108" t="s">
        <v>4689</v>
      </c>
    </row>
    <row r="2109" spans="1:2">
      <c r="A2109" t="s">
        <v>3538</v>
      </c>
      <c r="B2109" t="s">
        <v>1847</v>
      </c>
    </row>
    <row r="2110" spans="1:2">
      <c r="A2110" t="s">
        <v>5731</v>
      </c>
      <c r="B2110" t="s">
        <v>6264</v>
      </c>
    </row>
    <row r="2111" spans="1:2">
      <c r="A2111" t="s">
        <v>4669</v>
      </c>
      <c r="B2111" t="s">
        <v>4670</v>
      </c>
    </row>
    <row r="2112" spans="1:2">
      <c r="A2112" t="s">
        <v>3539</v>
      </c>
      <c r="B2112" t="s">
        <v>3540</v>
      </c>
    </row>
    <row r="2113" spans="1:2">
      <c r="A2113" t="s">
        <v>3541</v>
      </c>
      <c r="B2113" t="s">
        <v>3542</v>
      </c>
    </row>
    <row r="2114" spans="1:2">
      <c r="A2114" t="s">
        <v>5733</v>
      </c>
      <c r="B2114" t="s">
        <v>6265</v>
      </c>
    </row>
    <row r="2115" spans="1:2">
      <c r="A2115" s="191" t="s">
        <v>7530</v>
      </c>
      <c r="B2115" s="191" t="s">
        <v>7531</v>
      </c>
    </row>
    <row r="2116" spans="1:2">
      <c r="A2116" t="s">
        <v>2999</v>
      </c>
      <c r="B2116" t="s">
        <v>3000</v>
      </c>
    </row>
    <row r="2117" spans="1:2">
      <c r="A2117" t="s">
        <v>5735</v>
      </c>
      <c r="B2117" t="s">
        <v>6266</v>
      </c>
    </row>
    <row r="2118" spans="1:2">
      <c r="A2118" t="s">
        <v>7771</v>
      </c>
      <c r="B2118" t="s">
        <v>7770</v>
      </c>
    </row>
    <row r="2119" spans="1:2">
      <c r="A2119" t="s">
        <v>2321</v>
      </c>
      <c r="B2119" t="s">
        <v>3543</v>
      </c>
    </row>
    <row r="2120" spans="1:2">
      <c r="A2120" t="s">
        <v>1489</v>
      </c>
      <c r="B2120" t="s">
        <v>2679</v>
      </c>
    </row>
    <row r="2121" spans="1:2">
      <c r="A2121" t="s">
        <v>2669</v>
      </c>
      <c r="B2121" t="s">
        <v>1499</v>
      </c>
    </row>
    <row r="2122" spans="1:2">
      <c r="A2122" t="s">
        <v>5737</v>
      </c>
      <c r="B2122" t="s">
        <v>6267</v>
      </c>
    </row>
    <row r="2123" spans="1:2">
      <c r="A2123" t="s">
        <v>3761</v>
      </c>
      <c r="B2123" t="s">
        <v>4621</v>
      </c>
    </row>
    <row r="2124" spans="1:2">
      <c r="A2124" t="s">
        <v>2351</v>
      </c>
      <c r="B2124" t="s">
        <v>2352</v>
      </c>
    </row>
    <row r="2125" spans="1:2">
      <c r="A2125" t="s">
        <v>177</v>
      </c>
      <c r="B2125" t="s">
        <v>178</v>
      </c>
    </row>
    <row r="2126" spans="1:2">
      <c r="A2126" s="191" t="s">
        <v>7596</v>
      </c>
      <c r="B2126" s="191" t="s">
        <v>7597</v>
      </c>
    </row>
    <row r="2127" spans="1:2">
      <c r="A2127" t="s">
        <v>5739</v>
      </c>
      <c r="B2127" t="s">
        <v>6268</v>
      </c>
    </row>
    <row r="2128" spans="1:2">
      <c r="A2128" t="s">
        <v>5741</v>
      </c>
      <c r="B2128" t="s">
        <v>2768</v>
      </c>
    </row>
    <row r="2129" spans="1:2">
      <c r="A2129" s="303" t="s">
        <v>6993</v>
      </c>
      <c r="B2129" t="s">
        <v>6994</v>
      </c>
    </row>
    <row r="2130" spans="1:2">
      <c r="A2130" t="s">
        <v>4182</v>
      </c>
      <c r="B2130" t="s">
        <v>4183</v>
      </c>
    </row>
    <row r="2131" spans="1:2">
      <c r="A2131" t="s">
        <v>4182</v>
      </c>
      <c r="B2131" t="s">
        <v>4183</v>
      </c>
    </row>
    <row r="2132" spans="1:2">
      <c r="A2132" t="s">
        <v>5744</v>
      </c>
      <c r="B2132" t="s">
        <v>6269</v>
      </c>
    </row>
    <row r="2133" spans="1:2">
      <c r="A2133" t="s">
        <v>5746</v>
      </c>
      <c r="B2133" t="s">
        <v>6270</v>
      </c>
    </row>
    <row r="2134" spans="1:2">
      <c r="A2134" t="s">
        <v>7679</v>
      </c>
      <c r="B2134" t="s">
        <v>7680</v>
      </c>
    </row>
    <row r="2135" spans="1:2">
      <c r="A2135" t="s">
        <v>5748</v>
      </c>
      <c r="B2135" t="s">
        <v>6271</v>
      </c>
    </row>
    <row r="2136" spans="1:2">
      <c r="A2136" t="s">
        <v>4138</v>
      </c>
      <c r="B2136" t="s">
        <v>4139</v>
      </c>
    </row>
    <row r="2137" spans="1:2">
      <c r="A2137" t="s">
        <v>1524</v>
      </c>
      <c r="B2137" t="s">
        <v>1525</v>
      </c>
    </row>
    <row r="2138" spans="1:2">
      <c r="A2138" t="s">
        <v>1524</v>
      </c>
      <c r="B2138" t="s">
        <v>1525</v>
      </c>
    </row>
    <row r="2139" spans="1:2">
      <c r="A2139" t="s">
        <v>1526</v>
      </c>
      <c r="B2139" t="s">
        <v>1527</v>
      </c>
    </row>
    <row r="2140" spans="1:2">
      <c r="A2140" s="303" t="s">
        <v>6923</v>
      </c>
      <c r="B2140" t="s">
        <v>6924</v>
      </c>
    </row>
    <row r="2141" spans="1:2">
      <c r="A2141" t="s">
        <v>6878</v>
      </c>
      <c r="B2141" t="s">
        <v>6879</v>
      </c>
    </row>
    <row r="2142" spans="1:2">
      <c r="A2142" t="s">
        <v>7116</v>
      </c>
      <c r="B2142" t="s">
        <v>7117</v>
      </c>
    </row>
    <row r="2143" spans="1:2">
      <c r="A2143" t="s">
        <v>7229</v>
      </c>
      <c r="B2143" t="s">
        <v>7230</v>
      </c>
    </row>
    <row r="2144" spans="1:2">
      <c r="A2144" t="s">
        <v>5749</v>
      </c>
      <c r="B2144" t="s">
        <v>6272</v>
      </c>
    </row>
    <row r="2145" spans="1:2">
      <c r="A2145" t="s">
        <v>5751</v>
      </c>
      <c r="B2145" t="s">
        <v>6273</v>
      </c>
    </row>
    <row r="2146" spans="1:2">
      <c r="A2146" t="s">
        <v>5753</v>
      </c>
      <c r="B2146" t="s">
        <v>6274</v>
      </c>
    </row>
    <row r="2147" spans="1:2">
      <c r="A2147" s="191" t="s">
        <v>7355</v>
      </c>
      <c r="B2147" s="191" t="s">
        <v>7356</v>
      </c>
    </row>
    <row r="2148" spans="1:2">
      <c r="A2148" t="s">
        <v>3544</v>
      </c>
      <c r="B2148" t="s">
        <v>3545</v>
      </c>
    </row>
    <row r="2149" spans="1:2">
      <c r="A2149" t="s">
        <v>7231</v>
      </c>
      <c r="B2149" t="s">
        <v>7232</v>
      </c>
    </row>
    <row r="2150" spans="1:2">
      <c r="A2150" t="s">
        <v>3840</v>
      </c>
      <c r="B2150" t="s">
        <v>3841</v>
      </c>
    </row>
    <row r="2151" spans="1:2">
      <c r="A2151" t="s">
        <v>7233</v>
      </c>
      <c r="B2151" t="s">
        <v>7234</v>
      </c>
    </row>
    <row r="2152" spans="1:2">
      <c r="A2152" t="s">
        <v>5755</v>
      </c>
      <c r="B2152" t="s">
        <v>6275</v>
      </c>
    </row>
    <row r="2153" spans="1:2">
      <c r="A2153" t="s">
        <v>4300</v>
      </c>
      <c r="B2153" t="s">
        <v>4301</v>
      </c>
    </row>
    <row r="2154" spans="1:2">
      <c r="A2154" t="s">
        <v>3546</v>
      </c>
      <c r="B2154" t="s">
        <v>3547</v>
      </c>
    </row>
    <row r="2155" spans="1:2">
      <c r="A2155" t="s">
        <v>3713</v>
      </c>
      <c r="B2155" t="s">
        <v>3714</v>
      </c>
    </row>
    <row r="2156" spans="1:2">
      <c r="A2156" t="s">
        <v>5757</v>
      </c>
      <c r="B2156" t="s">
        <v>6276</v>
      </c>
    </row>
    <row r="2157" spans="1:2">
      <c r="A2157" t="s">
        <v>1134</v>
      </c>
      <c r="B2157" t="s">
        <v>4140</v>
      </c>
    </row>
    <row r="2158" spans="1:2">
      <c r="A2158" t="s">
        <v>5758</v>
      </c>
      <c r="B2158" t="s">
        <v>6277</v>
      </c>
    </row>
    <row r="2159" spans="1:2">
      <c r="A2159" t="s">
        <v>5758</v>
      </c>
      <c r="B2159" t="s">
        <v>6278</v>
      </c>
    </row>
    <row r="2160" spans="1:2">
      <c r="A2160" t="s">
        <v>7118</v>
      </c>
      <c r="B2160" t="s">
        <v>7119</v>
      </c>
    </row>
    <row r="2161" spans="1:2">
      <c r="A2161" t="s">
        <v>3548</v>
      </c>
      <c r="B2161" t="s">
        <v>3549</v>
      </c>
    </row>
    <row r="2162" spans="1:2">
      <c r="A2162" t="s">
        <v>7472</v>
      </c>
      <c r="B2162" t="s">
        <v>7473</v>
      </c>
    </row>
    <row r="2163" spans="1:2">
      <c r="A2163" t="s">
        <v>6290</v>
      </c>
      <c r="B2163" t="s">
        <v>6291</v>
      </c>
    </row>
    <row r="2164" spans="1:2">
      <c r="A2164" t="s">
        <v>7416</v>
      </c>
      <c r="B2164" t="s">
        <v>7417</v>
      </c>
    </row>
    <row r="2165" spans="1:2">
      <c r="A2165" t="s">
        <v>7011</v>
      </c>
      <c r="B2165" t="s">
        <v>7012</v>
      </c>
    </row>
    <row r="2166" spans="1:2">
      <c r="A2166" t="s">
        <v>3664</v>
      </c>
      <c r="B2166" t="s">
        <v>3665</v>
      </c>
    </row>
    <row r="2167" spans="1:2">
      <c r="A2167" t="s">
        <v>4743</v>
      </c>
      <c r="B2167" t="s">
        <v>4744</v>
      </c>
    </row>
    <row r="2168" spans="1:2">
      <c r="A2168" t="s">
        <v>4743</v>
      </c>
      <c r="B2168" t="s">
        <v>4744</v>
      </c>
    </row>
    <row r="2169" spans="1:2">
      <c r="A2169" t="s">
        <v>7235</v>
      </c>
      <c r="B2169" t="s">
        <v>7236</v>
      </c>
    </row>
    <row r="2170" spans="1:2">
      <c r="A2170" t="s">
        <v>7692</v>
      </c>
      <c r="B2170" t="s">
        <v>7691</v>
      </c>
    </row>
    <row r="2171" spans="1:2">
      <c r="A2171" t="s">
        <v>179</v>
      </c>
      <c r="B2171" t="s">
        <v>180</v>
      </c>
    </row>
    <row r="2172" spans="1:2">
      <c r="A2172" t="s">
        <v>7725</v>
      </c>
      <c r="B2172" t="s">
        <v>7726</v>
      </c>
    </row>
    <row r="2173" spans="1:2">
      <c r="A2173" t="s">
        <v>6979</v>
      </c>
      <c r="B2173" t="s">
        <v>6980</v>
      </c>
    </row>
    <row r="2174" spans="1:2">
      <c r="A2174" t="s">
        <v>3550</v>
      </c>
      <c r="B2174" t="s">
        <v>3551</v>
      </c>
    </row>
    <row r="2175" spans="1:2">
      <c r="A2175" t="s">
        <v>3552</v>
      </c>
      <c r="B2175" t="s">
        <v>3553</v>
      </c>
    </row>
    <row r="2176" spans="1:2">
      <c r="A2176" t="s">
        <v>5760</v>
      </c>
      <c r="B2176" t="s">
        <v>6279</v>
      </c>
    </row>
    <row r="2177" spans="1:2">
      <c r="A2177" t="s">
        <v>5762</v>
      </c>
      <c r="B2177" t="s">
        <v>6280</v>
      </c>
    </row>
    <row r="2178" spans="1:2">
      <c r="A2178" t="s">
        <v>5764</v>
      </c>
      <c r="B2178" t="s">
        <v>6281</v>
      </c>
    </row>
    <row r="2179" spans="1:2">
      <c r="A2179" t="s">
        <v>3554</v>
      </c>
      <c r="B2179" t="s">
        <v>3555</v>
      </c>
    </row>
    <row r="2180" spans="1:2">
      <c r="A2180" t="s">
        <v>3556</v>
      </c>
      <c r="B2180" t="s">
        <v>3557</v>
      </c>
    </row>
    <row r="2181" spans="1:2">
      <c r="A2181" t="s">
        <v>4423</v>
      </c>
      <c r="B2181" t="s">
        <v>4424</v>
      </c>
    </row>
    <row r="2182" spans="1:2">
      <c r="A2182" t="s">
        <v>3558</v>
      </c>
      <c r="B2182" t="s">
        <v>3559</v>
      </c>
    </row>
    <row r="2183" spans="1:2">
      <c r="A2183" t="s">
        <v>5766</v>
      </c>
      <c r="B2183" t="s">
        <v>6282</v>
      </c>
    </row>
    <row r="2184" spans="1:2">
      <c r="A2184" t="s">
        <v>181</v>
      </c>
      <c r="B2184" t="s">
        <v>524</v>
      </c>
    </row>
    <row r="2185" spans="1:2">
      <c r="A2185" t="s">
        <v>3560</v>
      </c>
      <c r="B2185" t="s">
        <v>3561</v>
      </c>
    </row>
    <row r="2186" spans="1:2">
      <c r="A2186" t="s">
        <v>182</v>
      </c>
      <c r="B2186" t="s">
        <v>183</v>
      </c>
    </row>
    <row r="2187" spans="1:2">
      <c r="A2187" t="s">
        <v>182</v>
      </c>
      <c r="B2187" t="s">
        <v>183</v>
      </c>
    </row>
    <row r="2188" spans="1:2">
      <c r="A2188" t="s">
        <v>3562</v>
      </c>
      <c r="B2188" t="s">
        <v>3563</v>
      </c>
    </row>
    <row r="2189" spans="1:2">
      <c r="A2189" t="s">
        <v>184</v>
      </c>
      <c r="B2189" t="s">
        <v>185</v>
      </c>
    </row>
    <row r="2190" spans="1:2">
      <c r="A2190" t="s">
        <v>4526</v>
      </c>
      <c r="B2190" t="s">
        <v>4518</v>
      </c>
    </row>
    <row r="2191" spans="1:2">
      <c r="A2191" t="s">
        <v>4526</v>
      </c>
      <c r="B2191" t="s">
        <v>4518</v>
      </c>
    </row>
    <row r="2192" spans="1:2">
      <c r="A2192" t="s">
        <v>6985</v>
      </c>
      <c r="B2192" t="s">
        <v>6986</v>
      </c>
    </row>
    <row r="2193" spans="1:2">
      <c r="A2193" s="304" t="s">
        <v>7155</v>
      </c>
      <c r="B2193" s="304" t="s">
        <v>7156</v>
      </c>
    </row>
    <row r="2194" spans="1:2">
      <c r="A2194" s="191" t="s">
        <v>7357</v>
      </c>
      <c r="B2194" s="191" t="s">
        <v>7358</v>
      </c>
    </row>
    <row r="2195" spans="1:2">
      <c r="A2195" t="s">
        <v>1490</v>
      </c>
      <c r="B2195" t="s">
        <v>1491</v>
      </c>
    </row>
    <row r="2196" spans="1:2">
      <c r="A2196" t="s">
        <v>5770</v>
      </c>
      <c r="B2196" t="s">
        <v>6283</v>
      </c>
    </row>
    <row r="2197" spans="1:2">
      <c r="A2197" t="s">
        <v>5772</v>
      </c>
      <c r="B2197" t="s">
        <v>4426</v>
      </c>
    </row>
    <row r="2198" spans="1:2">
      <c r="A2198" t="s">
        <v>4425</v>
      </c>
      <c r="B2198" t="s">
        <v>4426</v>
      </c>
    </row>
    <row r="2199" spans="1:2">
      <c r="A2199" t="s">
        <v>2962</v>
      </c>
      <c r="B2199" t="s">
        <v>2974</v>
      </c>
    </row>
    <row r="2200" spans="1:2">
      <c r="A2200" t="s">
        <v>5774</v>
      </c>
      <c r="B2200" t="s">
        <v>2974</v>
      </c>
    </row>
    <row r="2201" spans="1:2">
      <c r="A2201" t="s">
        <v>4569</v>
      </c>
      <c r="B2201" t="s">
        <v>4570</v>
      </c>
    </row>
    <row r="2202" spans="1:2">
      <c r="A2202" t="s">
        <v>7237</v>
      </c>
      <c r="B2202" t="s">
        <v>7238</v>
      </c>
    </row>
    <row r="2203" spans="1:2">
      <c r="A2203" t="s">
        <v>5776</v>
      </c>
      <c r="B2203" t="s">
        <v>6284</v>
      </c>
    </row>
    <row r="2204" spans="1:2">
      <c r="A2204" t="s">
        <v>5778</v>
      </c>
      <c r="B2204" t="s">
        <v>6285</v>
      </c>
    </row>
    <row r="2205" spans="1:2">
      <c r="A2205" t="s">
        <v>7239</v>
      </c>
      <c r="B2205" t="s">
        <v>7240</v>
      </c>
    </row>
    <row r="2206" spans="1:2">
      <c r="A2206" t="s">
        <v>3854</v>
      </c>
      <c r="B2206" t="s">
        <v>3855</v>
      </c>
    </row>
    <row r="2207" spans="1:2">
      <c r="A2207" t="s">
        <v>5780</v>
      </c>
      <c r="B2207" t="s">
        <v>6286</v>
      </c>
    </row>
    <row r="2208" spans="1:2">
      <c r="A2208" t="s">
        <v>2886</v>
      </c>
      <c r="B2208" t="s">
        <v>2887</v>
      </c>
    </row>
    <row r="2209" spans="1:2">
      <c r="A2209" t="s">
        <v>3587</v>
      </c>
      <c r="B2209" t="s">
        <v>3588</v>
      </c>
    </row>
    <row r="2210" spans="1:2">
      <c r="A2210" t="s">
        <v>7120</v>
      </c>
      <c r="B2210" t="s">
        <v>7121</v>
      </c>
    </row>
    <row r="2211" spans="1:2">
      <c r="A2211" s="304" t="s">
        <v>7179</v>
      </c>
      <c r="B2211" s="304" t="s">
        <v>7180</v>
      </c>
    </row>
    <row r="2212" spans="1:2">
      <c r="A2212" t="s">
        <v>5781</v>
      </c>
      <c r="B2212" t="s">
        <v>6287</v>
      </c>
    </row>
    <row r="2213" spans="1:2">
      <c r="A2213" t="s">
        <v>2780</v>
      </c>
      <c r="B2213" t="s">
        <v>2365</v>
      </c>
    </row>
  </sheetData>
  <hyperlinks>
    <hyperlink ref="M2" r:id="rId1" tooltip="https://ec.europa.eu/finance/securities/docs/isd/mifid/rts/160714-rts-23-annex_en.pdf" display="https://ec.europa.eu/finance/securities/docs/isd/mifid/rts/160714-rts-23-annex_en.pdf" xr:uid="{286E1386-BA60-4650-9C36-D442AD657E18}"/>
    <hyperlink ref="G225" r:id="rId2" display="https://www.boerse-frankfurt.de/equity/bank-of-america-corp" xr:uid="{1F1522AA-EBBF-479C-89C6-FB7F282EC1BA}"/>
    <hyperlink ref="A433" r:id="rId3" display="https://www.boerse-frankfurt.de/equity/bank-of-america-corp" xr:uid="{8F837EB3-A189-41B0-866F-F88234AF765F}"/>
  </hyperlinks>
  <pageMargins left="0.7" right="0.7" top="0.75" bottom="0.75" header="0.3" footer="0.3"/>
  <pageSetup paperSize="9" orientation="portrait" r:id="rId4"/>
  <headerFooter>
    <oddFooter>&amp;C_x000D_&amp;1#&amp;"Aptos"&amp;12&amp;K000000 Nasdaq Confidential: Distribution limited to need-to-know recipients</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tabColor rgb="FFFF0000"/>
  </sheetPr>
  <dimension ref="A1:X64"/>
  <sheetViews>
    <sheetView zoomScaleNormal="100" workbookViewId="0">
      <pane xSplit="3" ySplit="6" topLeftCell="D7" activePane="bottomRight" state="frozen"/>
      <selection pane="topRight" activeCell="D1" sqref="D1"/>
      <selection pane="bottomLeft" activeCell="A6" sqref="A6"/>
      <selection pane="bottomRight" activeCell="A18" sqref="A18"/>
    </sheetView>
  </sheetViews>
  <sheetFormatPr defaultColWidth="9.42578125" defaultRowHeight="12.75"/>
  <cols>
    <col min="1" max="1" width="19.5703125" style="47" customWidth="1"/>
    <col min="2" max="2" width="23.42578125" style="47" customWidth="1"/>
    <col min="3" max="3" width="17.5703125" style="47" customWidth="1"/>
    <col min="4" max="4" width="19.5703125" style="47" customWidth="1"/>
    <col min="5" max="5" width="17.42578125" style="47" customWidth="1"/>
    <col min="6" max="6" width="15.42578125" style="47" customWidth="1"/>
    <col min="7" max="7" width="13.5703125" style="47" customWidth="1"/>
    <col min="8" max="8" width="11.42578125" style="47" customWidth="1"/>
    <col min="9" max="9" width="11.5703125" style="47" customWidth="1"/>
    <col min="10" max="10" width="12.42578125" style="47" customWidth="1"/>
    <col min="11" max="11" width="16" style="48" customWidth="1"/>
    <col min="12" max="18" width="14.5703125" style="47" customWidth="1"/>
    <col min="19" max="19" width="14" style="47" customWidth="1"/>
    <col min="20" max="20" width="26.5703125" style="47" customWidth="1"/>
    <col min="21" max="21" width="19.5703125" style="47" customWidth="1"/>
    <col min="22" max="22" width="20.42578125" style="47" customWidth="1"/>
    <col min="23" max="23" width="14.5703125" style="47" customWidth="1"/>
    <col min="24" max="16384" width="9.42578125" style="47"/>
  </cols>
  <sheetData>
    <row r="1" spans="1:24" ht="25.5">
      <c r="A1" s="5" t="s">
        <v>0</v>
      </c>
      <c r="B1" s="5" t="s">
        <v>1</v>
      </c>
      <c r="C1" s="5" t="s">
        <v>2</v>
      </c>
      <c r="D1" s="5" t="s">
        <v>8</v>
      </c>
      <c r="E1" s="5" t="s">
        <v>3</v>
      </c>
      <c r="F1" s="5" t="s">
        <v>4</v>
      </c>
      <c r="G1" s="5" t="s">
        <v>5</v>
      </c>
      <c r="H1" s="5" t="s">
        <v>6</v>
      </c>
      <c r="I1" s="5" t="s">
        <v>7</v>
      </c>
      <c r="J1" s="5" t="s">
        <v>383</v>
      </c>
      <c r="K1" s="5" t="s">
        <v>533</v>
      </c>
    </row>
    <row r="2" spans="1:24">
      <c r="A2" s="1"/>
      <c r="B2" s="1"/>
      <c r="C2" s="1"/>
      <c r="D2" s="3"/>
      <c r="E2" s="95"/>
      <c r="F2" s="2"/>
      <c r="G2" s="1"/>
      <c r="H2" s="3"/>
      <c r="I2" s="7"/>
      <c r="J2" s="77"/>
      <c r="K2" s="73"/>
    </row>
    <row r="3" spans="1:24">
      <c r="A3" s="152" t="s">
        <v>775</v>
      </c>
      <c r="B3" s="61"/>
      <c r="C3" s="61"/>
      <c r="D3" s="61"/>
      <c r="E3" s="74"/>
      <c r="F3" s="61"/>
      <c r="G3" s="75"/>
      <c r="H3" s="76"/>
      <c r="I3" s="75"/>
      <c r="J3" s="61"/>
      <c r="K3" s="62"/>
    </row>
    <row r="4" spans="1:24" s="153" customFormat="1" ht="13.5" thickBot="1">
      <c r="A4" s="318" t="s">
        <v>777</v>
      </c>
      <c r="B4" s="318"/>
      <c r="C4" s="318"/>
      <c r="D4" s="318"/>
      <c r="E4" s="318"/>
      <c r="F4" s="318"/>
      <c r="G4" s="318"/>
      <c r="H4" s="318"/>
      <c r="I4" s="318"/>
      <c r="J4" s="318"/>
      <c r="K4" s="318"/>
      <c r="S4" s="155" t="s">
        <v>313</v>
      </c>
      <c r="V4" s="155" t="s">
        <v>313</v>
      </c>
    </row>
    <row r="5" spans="1:24">
      <c r="B5" s="61"/>
      <c r="C5" s="61"/>
      <c r="D5" s="61"/>
      <c r="E5" s="61"/>
      <c r="F5" s="61"/>
      <c r="G5" s="61"/>
      <c r="H5" s="61"/>
      <c r="I5" s="154" t="s">
        <v>778</v>
      </c>
      <c r="J5" s="61"/>
      <c r="K5" s="165" t="s">
        <v>313</v>
      </c>
      <c r="L5" s="165" t="s">
        <v>313</v>
      </c>
      <c r="M5" s="165" t="s">
        <v>313</v>
      </c>
      <c r="N5" s="165" t="s">
        <v>313</v>
      </c>
      <c r="O5" s="165" t="s">
        <v>313</v>
      </c>
      <c r="P5" s="165" t="s">
        <v>313</v>
      </c>
      <c r="Q5" s="165" t="s">
        <v>313</v>
      </c>
      <c r="R5" s="165" t="s">
        <v>313</v>
      </c>
      <c r="S5" s="308" t="s">
        <v>901</v>
      </c>
      <c r="T5" s="309"/>
      <c r="U5" s="309"/>
      <c r="V5" s="309"/>
      <c r="W5" s="309"/>
    </row>
    <row r="6" spans="1:24" ht="38.25">
      <c r="A6" s="5" t="s">
        <v>9</v>
      </c>
      <c r="B6" s="5" t="s">
        <v>10</v>
      </c>
      <c r="C6" s="5" t="s">
        <v>11</v>
      </c>
      <c r="D6" s="5" t="s">
        <v>767</v>
      </c>
      <c r="E6" s="5" t="s">
        <v>13</v>
      </c>
      <c r="F6" s="5" t="s">
        <v>14</v>
      </c>
      <c r="G6" s="5" t="s">
        <v>502</v>
      </c>
      <c r="H6" s="5" t="s">
        <v>503</v>
      </c>
      <c r="I6" s="5" t="s">
        <v>776</v>
      </c>
      <c r="J6" s="5" t="s">
        <v>17</v>
      </c>
      <c r="K6" s="5" t="s">
        <v>785</v>
      </c>
      <c r="L6" s="5" t="s">
        <v>773</v>
      </c>
      <c r="M6" s="5" t="s">
        <v>774</v>
      </c>
      <c r="N6" s="5" t="s">
        <v>16</v>
      </c>
      <c r="O6" s="5" t="s">
        <v>779</v>
      </c>
      <c r="P6" s="5" t="s">
        <v>780</v>
      </c>
      <c r="Q6" s="5" t="s">
        <v>557</v>
      </c>
      <c r="R6" s="5" t="s">
        <v>781</v>
      </c>
      <c r="S6" s="163" t="s">
        <v>782</v>
      </c>
      <c r="T6" s="164" t="s">
        <v>783</v>
      </c>
      <c r="U6" s="164" t="s">
        <v>186</v>
      </c>
      <c r="V6" s="164" t="s">
        <v>784</v>
      </c>
      <c r="W6" s="164" t="s">
        <v>188</v>
      </c>
      <c r="X6" s="47" t="s">
        <v>796</v>
      </c>
    </row>
    <row r="7" spans="1:24">
      <c r="A7" s="55"/>
      <c r="B7" s="55"/>
      <c r="C7" s="1"/>
      <c r="D7" s="1"/>
      <c r="E7" s="1"/>
      <c r="F7" s="1"/>
      <c r="G7" s="4"/>
      <c r="H7" s="4"/>
      <c r="I7" s="4"/>
      <c r="J7" s="159"/>
      <c r="K7" s="160"/>
      <c r="L7" s="161"/>
      <c r="M7" s="161"/>
      <c r="N7" s="161"/>
      <c r="O7" s="4"/>
      <c r="P7" s="4"/>
      <c r="Q7" s="160"/>
      <c r="R7" s="160"/>
      <c r="S7" s="162"/>
      <c r="T7" s="1"/>
      <c r="U7" s="1"/>
      <c r="V7" s="55"/>
      <c r="W7" s="161"/>
    </row>
    <row r="8" spans="1:24">
      <c r="A8" s="55"/>
      <c r="B8" s="55"/>
      <c r="C8" s="1"/>
      <c r="D8" s="1"/>
      <c r="E8" s="1"/>
      <c r="F8" s="1"/>
      <c r="G8" s="4"/>
      <c r="H8" s="4"/>
      <c r="I8" s="4"/>
      <c r="J8" s="159"/>
      <c r="K8" s="160"/>
      <c r="L8" s="161"/>
      <c r="M8" s="161"/>
      <c r="N8" s="161"/>
      <c r="O8" s="4"/>
      <c r="P8" s="4"/>
      <c r="Q8" s="160"/>
      <c r="R8" s="160"/>
      <c r="S8" s="162"/>
      <c r="T8" s="1"/>
      <c r="U8" s="1"/>
      <c r="V8" s="55"/>
      <c r="W8" s="161"/>
    </row>
    <row r="9" spans="1:24">
      <c r="A9" s="55"/>
      <c r="B9" s="55"/>
      <c r="C9" s="1"/>
      <c r="D9" s="1"/>
      <c r="E9" s="1"/>
      <c r="F9" s="1"/>
      <c r="G9" s="4"/>
      <c r="H9" s="4"/>
      <c r="I9" s="4"/>
      <c r="J9" s="159"/>
      <c r="K9" s="160"/>
      <c r="L9" s="161"/>
      <c r="M9" s="161"/>
      <c r="N9" s="161"/>
      <c r="O9" s="4"/>
      <c r="P9" s="4"/>
      <c r="Q9" s="160"/>
      <c r="R9" s="160"/>
      <c r="S9" s="162"/>
      <c r="T9" s="1"/>
      <c r="U9" s="1"/>
      <c r="V9" s="55"/>
      <c r="W9" s="161"/>
    </row>
    <row r="11" spans="1:24">
      <c r="D11" s="47" t="s">
        <v>804</v>
      </c>
      <c r="S11" s="47" t="s">
        <v>786</v>
      </c>
      <c r="T11" s="47" t="s">
        <v>790</v>
      </c>
      <c r="U11" s="47" t="s">
        <v>793</v>
      </c>
      <c r="V11" s="47" t="s">
        <v>794</v>
      </c>
      <c r="W11" s="47" t="s">
        <v>795</v>
      </c>
    </row>
    <row r="12" spans="1:24">
      <c r="D12" s="47" t="s">
        <v>805</v>
      </c>
      <c r="S12" s="47" t="s">
        <v>787</v>
      </c>
      <c r="T12" s="47" t="s">
        <v>791</v>
      </c>
      <c r="V12" s="47" t="s">
        <v>895</v>
      </c>
    </row>
    <row r="13" spans="1:24">
      <c r="D13" s="47" t="s">
        <v>806</v>
      </c>
      <c r="S13" s="47" t="s">
        <v>647</v>
      </c>
      <c r="T13" s="47" t="s">
        <v>792</v>
      </c>
      <c r="U13" s="47" t="s">
        <v>899</v>
      </c>
    </row>
    <row r="14" spans="1:24">
      <c r="D14" s="47" t="s">
        <v>807</v>
      </c>
      <c r="S14" s="47" t="s">
        <v>788</v>
      </c>
    </row>
    <row r="15" spans="1:24">
      <c r="S15" s="47" t="s">
        <v>789</v>
      </c>
      <c r="T15" s="47" t="s">
        <v>797</v>
      </c>
    </row>
    <row r="16" spans="1:24">
      <c r="D16" s="47" t="s">
        <v>896</v>
      </c>
      <c r="S16" s="47" t="s">
        <v>322</v>
      </c>
      <c r="T16" s="47" t="s">
        <v>898</v>
      </c>
    </row>
    <row r="17" spans="1:21">
      <c r="A17" s="47" t="s">
        <v>506</v>
      </c>
      <c r="B17" s="47" t="s">
        <v>900</v>
      </c>
      <c r="D17" s="47" t="s">
        <v>897</v>
      </c>
      <c r="T17" s="47" t="s">
        <v>798</v>
      </c>
    </row>
    <row r="18" spans="1:21">
      <c r="A18" s="47" t="s">
        <v>799</v>
      </c>
      <c r="B18" s="47" t="s">
        <v>800</v>
      </c>
    </row>
    <row r="19" spans="1:21">
      <c r="B19" s="156" t="s">
        <v>802</v>
      </c>
      <c r="S19" s="157"/>
      <c r="T19" s="157" t="s">
        <v>891</v>
      </c>
      <c r="U19" s="157"/>
    </row>
    <row r="20" spans="1:21">
      <c r="B20" s="156" t="s">
        <v>803</v>
      </c>
      <c r="S20" s="157"/>
      <c r="T20" s="157"/>
      <c r="U20" s="157"/>
    </row>
    <row r="21" spans="1:21">
      <c r="B21" s="47" t="s">
        <v>801</v>
      </c>
      <c r="S21" s="157" t="s">
        <v>892</v>
      </c>
      <c r="T21" s="158"/>
      <c r="U21" s="157"/>
    </row>
    <row r="22" spans="1:21">
      <c r="S22" s="157" t="s">
        <v>893</v>
      </c>
      <c r="T22" s="158"/>
      <c r="U22" s="157" t="s">
        <v>894</v>
      </c>
    </row>
    <row r="23" spans="1:21">
      <c r="S23" s="157"/>
      <c r="T23" s="157"/>
      <c r="U23" s="157"/>
    </row>
    <row r="24" spans="1:21">
      <c r="A24" s="153" t="s">
        <v>902</v>
      </c>
    </row>
    <row r="25" spans="1:21">
      <c r="A25" s="153" t="s">
        <v>506</v>
      </c>
      <c r="B25" s="153" t="s">
        <v>900</v>
      </c>
      <c r="C25" s="153" t="s">
        <v>903</v>
      </c>
    </row>
    <row r="26" spans="1:21">
      <c r="A26" s="47" t="s">
        <v>0</v>
      </c>
      <c r="B26" s="47" t="s">
        <v>904</v>
      </c>
    </row>
    <row r="27" spans="1:21">
      <c r="A27" s="47" t="s">
        <v>776</v>
      </c>
      <c r="C27" s="47" t="s">
        <v>778</v>
      </c>
    </row>
    <row r="28" spans="1:21" ht="15">
      <c r="S28" t="s">
        <v>808</v>
      </c>
      <c r="T28" t="s">
        <v>878</v>
      </c>
    </row>
    <row r="29" spans="1:21" ht="15">
      <c r="S29" t="s">
        <v>809</v>
      </c>
      <c r="T29" t="s">
        <v>879</v>
      </c>
    </row>
    <row r="30" spans="1:21" ht="15">
      <c r="S30" t="s">
        <v>810</v>
      </c>
      <c r="T30" t="s">
        <v>883</v>
      </c>
    </row>
    <row r="31" spans="1:21" ht="15">
      <c r="S31" t="s">
        <v>811</v>
      </c>
      <c r="T31" t="s">
        <v>882</v>
      </c>
    </row>
    <row r="32" spans="1:21" ht="15">
      <c r="S32" t="s">
        <v>812</v>
      </c>
      <c r="T32" t="s">
        <v>881</v>
      </c>
    </row>
    <row r="33" spans="19:20" ht="15">
      <c r="S33" t="s">
        <v>813</v>
      </c>
      <c r="T33" t="s">
        <v>880</v>
      </c>
    </row>
    <row r="34" spans="19:20" ht="15">
      <c r="S34" t="s">
        <v>815</v>
      </c>
      <c r="T34" t="s">
        <v>868</v>
      </c>
    </row>
    <row r="35" spans="19:20" ht="15">
      <c r="S35" t="s">
        <v>816</v>
      </c>
      <c r="T35" t="s">
        <v>866</v>
      </c>
    </row>
    <row r="36" spans="19:20" ht="15">
      <c r="S36" t="s">
        <v>817</v>
      </c>
      <c r="T36" t="s">
        <v>867</v>
      </c>
    </row>
    <row r="37" spans="19:20" ht="15">
      <c r="S37" t="s">
        <v>818</v>
      </c>
      <c r="T37" t="s">
        <v>870</v>
      </c>
    </row>
    <row r="38" spans="19:20" ht="15">
      <c r="S38" t="s">
        <v>819</v>
      </c>
      <c r="T38" t="s">
        <v>871</v>
      </c>
    </row>
    <row r="39" spans="19:20" ht="15">
      <c r="S39" t="s">
        <v>820</v>
      </c>
      <c r="T39" t="s">
        <v>872</v>
      </c>
    </row>
    <row r="40" spans="19:20" ht="15">
      <c r="S40" t="s">
        <v>821</v>
      </c>
      <c r="T40" t="s">
        <v>869</v>
      </c>
    </row>
    <row r="41" spans="19:20" ht="15">
      <c r="S41" t="s">
        <v>822</v>
      </c>
      <c r="T41" t="s">
        <v>854</v>
      </c>
    </row>
    <row r="42" spans="19:20" ht="15">
      <c r="S42" t="s">
        <v>823</v>
      </c>
      <c r="T42" t="s">
        <v>859</v>
      </c>
    </row>
    <row r="43" spans="19:20" ht="15">
      <c r="S43" t="s">
        <v>824</v>
      </c>
      <c r="T43" t="s">
        <v>862</v>
      </c>
    </row>
    <row r="44" spans="19:20" ht="15">
      <c r="S44" t="s">
        <v>825</v>
      </c>
      <c r="T44" t="s">
        <v>861</v>
      </c>
    </row>
    <row r="45" spans="19:20" ht="15">
      <c r="S45" t="s">
        <v>826</v>
      </c>
      <c r="T45" t="s">
        <v>856</v>
      </c>
    </row>
    <row r="46" spans="19:20" ht="15">
      <c r="S46" t="s">
        <v>828</v>
      </c>
      <c r="T46" t="s">
        <v>858</v>
      </c>
    </row>
    <row r="47" spans="19:20" ht="15">
      <c r="S47" t="s">
        <v>830</v>
      </c>
      <c r="T47" t="s">
        <v>857</v>
      </c>
    </row>
    <row r="48" spans="19:20" ht="15">
      <c r="S48" t="s">
        <v>831</v>
      </c>
      <c r="T48" t="s">
        <v>855</v>
      </c>
    </row>
    <row r="49" spans="19:20" ht="15">
      <c r="S49" t="s">
        <v>832</v>
      </c>
      <c r="T49" t="s">
        <v>860</v>
      </c>
    </row>
    <row r="50" spans="19:20" ht="15">
      <c r="S50" t="s">
        <v>81</v>
      </c>
      <c r="T50" t="s">
        <v>890</v>
      </c>
    </row>
    <row r="51" spans="19:20" ht="15">
      <c r="S51" t="s">
        <v>144</v>
      </c>
      <c r="T51" t="s">
        <v>889</v>
      </c>
    </row>
    <row r="52" spans="19:20" ht="15">
      <c r="S52" t="s">
        <v>833</v>
      </c>
      <c r="T52" t="s">
        <v>874</v>
      </c>
    </row>
    <row r="53" spans="19:20" ht="15">
      <c r="S53" t="s">
        <v>834</v>
      </c>
      <c r="T53" t="s">
        <v>877</v>
      </c>
    </row>
    <row r="54" spans="19:20" ht="15">
      <c r="S54" t="s">
        <v>835</v>
      </c>
      <c r="T54" t="s">
        <v>876</v>
      </c>
    </row>
    <row r="55" spans="19:20" ht="15">
      <c r="S55" t="s">
        <v>836</v>
      </c>
      <c r="T55" t="s">
        <v>873</v>
      </c>
    </row>
    <row r="56" spans="19:20" ht="15">
      <c r="S56" t="s">
        <v>838</v>
      </c>
      <c r="T56" t="s">
        <v>875</v>
      </c>
    </row>
    <row r="57" spans="19:20" ht="15">
      <c r="S57" t="s">
        <v>839</v>
      </c>
      <c r="T57" t="s">
        <v>865</v>
      </c>
    </row>
    <row r="58" spans="19:20" ht="15">
      <c r="S58" t="s">
        <v>840</v>
      </c>
      <c r="T58" t="s">
        <v>863</v>
      </c>
    </row>
    <row r="59" spans="19:20" ht="15">
      <c r="S59" t="s">
        <v>841</v>
      </c>
      <c r="T59" t="s">
        <v>864</v>
      </c>
    </row>
    <row r="60" spans="19:20" ht="15">
      <c r="S60" t="s">
        <v>842</v>
      </c>
      <c r="T60" t="s">
        <v>885</v>
      </c>
    </row>
    <row r="61" spans="19:20" ht="15">
      <c r="S61" t="s">
        <v>843</v>
      </c>
      <c r="T61" t="s">
        <v>884</v>
      </c>
    </row>
    <row r="62" spans="19:20" ht="15">
      <c r="S62" t="s">
        <v>844</v>
      </c>
      <c r="T62" t="s">
        <v>887</v>
      </c>
    </row>
    <row r="63" spans="19:20" ht="15">
      <c r="S63" t="s">
        <v>845</v>
      </c>
      <c r="T63" t="s">
        <v>886</v>
      </c>
    </row>
    <row r="64" spans="19:20" ht="15">
      <c r="S64" t="s">
        <v>846</v>
      </c>
      <c r="T64" t="s">
        <v>888</v>
      </c>
    </row>
  </sheetData>
  <mergeCells count="2">
    <mergeCell ref="A4:K4"/>
    <mergeCell ref="S5:W5"/>
  </mergeCells>
  <dataValidations count="21">
    <dataValidation type="list" allowBlank="1" showInputMessage="1" showErrorMessage="1" sqref="T22" xr:uid="{00000000-0002-0000-0F00-000000000000}">
      <formula1>$T$28:$T$64</formula1>
    </dataValidation>
    <dataValidation type="list" allowBlank="1" showInputMessage="1" showErrorMessage="1" sqref="T21" xr:uid="{00000000-0002-0000-0F00-000001000000}">
      <formula1>$S$28:$S$64</formula1>
    </dataValidation>
    <dataValidation type="list" showInputMessage="1" showErrorMessage="1" sqref="D7" xr:uid="{00000000-0002-0000-0F00-000002000000}">
      <formula1>Direction</formula1>
    </dataValidation>
    <dataValidation type="decimal" operator="greaterThan" allowBlank="1" showInputMessage="1" showErrorMessage="1" errorTitle="Level" error="Plese enter a value over zero._x000a_" sqref="L7:N9" xr:uid="{00000000-0002-0000-0F00-000003000000}">
      <formula1>0</formula1>
    </dataValidation>
    <dataValidation type="decimal" operator="greaterThan" allowBlank="1" showInputMessage="1" showErrorMessage="1" errorTitle="Instrument per underlying" error="Enter a number over zero." sqref="E7:E9" xr:uid="{00000000-0002-0000-0F00-000004000000}">
      <formula1>0</formula1>
    </dataValidation>
    <dataValidation type="whole" operator="greaterThan" allowBlank="1" showInputMessage="1" showErrorMessage="1" sqref="E2" xr:uid="{00000000-0002-0000-0F00-000005000000}">
      <formula1>0</formula1>
    </dataValidation>
    <dataValidation type="date" operator="greaterThan" allowBlank="1" showInputMessage="1" showErrorMessage="1" errorTitle="Listing Date" error="Must be a future trading date." sqref="H2" xr:uid="{00000000-0002-0000-0F00-000006000000}">
      <formula1>TODAY()</formula1>
    </dataValidation>
    <dataValidation type="list" errorStyle="information" showInputMessage="1" sqref="A2" xr:uid="{00000000-0002-0000-0F00-000007000000}">
      <formula1>InstrumentSubType</formula1>
    </dataValidation>
    <dataValidation type="list" showInputMessage="1" showErrorMessage="1" sqref="D8:D9" xr:uid="{00000000-0002-0000-0F00-000008000000}">
      <formula1>CallPut</formula1>
    </dataValidation>
    <dataValidation type="list" allowBlank="1" showInputMessage="1" showErrorMessage="1" sqref="F7:F9" xr:uid="{00000000-0002-0000-0F00-000009000000}">
      <formula1>InstrumentCurrencies</formula1>
    </dataValidation>
    <dataValidation type="list" errorStyle="information" allowBlank="1" showInputMessage="1" sqref="F2" xr:uid="{00000000-0002-0000-0F00-00000A000000}">
      <formula1>SettlementTypes</formula1>
    </dataValidation>
    <dataValidation errorStyle="information" allowBlank="1" showInputMessage="1" sqref="J2" xr:uid="{00000000-0002-0000-0F00-00000B000000}"/>
    <dataValidation type="list" errorStyle="information" showInputMessage="1" sqref="B2" xr:uid="{00000000-0002-0000-0F00-00000C000000}">
      <formula1>StarCAM_Exchanges</formula1>
    </dataValidation>
    <dataValidation type="list" errorStyle="information" allowBlank="1" showInputMessage="1" sqref="C2" xr:uid="{00000000-0002-0000-0F00-00000D000000}">
      <formula1>StarCAM_Issuers</formula1>
    </dataValidation>
    <dataValidation type="list" errorStyle="information" allowBlank="1" showInputMessage="1" sqref="G2" xr:uid="{00000000-0002-0000-0F00-00000E000000}">
      <formula1>ExcersizeTypes</formula1>
    </dataValidation>
    <dataValidation type="list" errorStyle="information" allowBlank="1" showInputMessage="1" sqref="I2" xr:uid="{00000000-0002-0000-0F00-00000F000000}">
      <formula1>TradingCurrencies</formula1>
    </dataValidation>
    <dataValidation type="list" allowBlank="1" showInputMessage="1" showErrorMessage="1" sqref="D2" xr:uid="{00000000-0002-0000-0F00-000010000000}">
      <formula1>Market_Maker</formula1>
    </dataValidation>
    <dataValidation type="whole" operator="greaterThan" allowBlank="1" showInputMessage="1" showErrorMessage="1" errorTitle="Number of issued instruments" error="Plese enter a whole number over zero." sqref="J7:J9" xr:uid="{00000000-0002-0000-0F00-000011000000}">
      <formula1>0</formula1>
    </dataValidation>
    <dataValidation type="date" operator="greaterThan" allowBlank="1" showInputMessage="1" showErrorMessage="1" errorTitle="Expiration date" error="Please enter a valid date." sqref="I7:I9" xr:uid="{00000000-0002-0000-0F00-000012000000}">
      <formula1>1</formula1>
    </dataValidation>
    <dataValidation type="date" operator="greaterThan" allowBlank="1" showInputMessage="1" showErrorMessage="1" errorTitle="Last trading date" error="Please enter a valid date." sqref="G7:H9 K7:K9 O7:R9" xr:uid="{00000000-0002-0000-0F00-000013000000}">
      <formula1>1</formula1>
    </dataValidation>
    <dataValidation allowBlank="1" showInputMessage="1" sqref="S7:S9" xr:uid="{00000000-0002-0000-0F00-000014000000}"/>
  </dataValidations>
  <pageMargins left="0.70866141732283472" right="0.70866141732283472" top="0.74803149606299213" bottom="0.74803149606299213" header="0.31496062992125984" footer="0.31496062992125984"/>
  <pageSetup paperSize="8" scale="52" orientation="landscape" r:id="rId1"/>
  <headerFooter>
    <oddFooter>&amp;C_x000D_&amp;1#&amp;"Aptos"&amp;12&amp;K000000 Nasdaq Confidential: Distribution limited to need-to-know recipients</oddFoot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tabColor rgb="FFFFFF00"/>
    <pageSetUpPr fitToPage="1"/>
  </sheetPr>
  <dimension ref="A1:BF697"/>
  <sheetViews>
    <sheetView zoomScale="115" zoomScaleNormal="115" workbookViewId="0">
      <pane xSplit="1" ySplit="1" topLeftCell="AJ480" activePane="bottomRight" state="frozen"/>
      <selection pane="topRight" activeCell="B1" sqref="B1"/>
      <selection pane="bottomLeft" activeCell="A2" sqref="A2"/>
      <selection pane="bottomRight" activeCell="AL506" sqref="AL506"/>
    </sheetView>
  </sheetViews>
  <sheetFormatPr defaultColWidth="5.5703125" defaultRowHeight="15"/>
  <cols>
    <col min="1" max="1" width="21.42578125" customWidth="1"/>
    <col min="2" max="2" width="29.42578125" bestFit="1" customWidth="1"/>
    <col min="3" max="8" width="15.42578125" customWidth="1"/>
    <col min="9" max="9" width="39.5703125" bestFit="1" customWidth="1"/>
    <col min="10" max="10" width="15.42578125" customWidth="1"/>
    <col min="11" max="11" width="16.42578125" customWidth="1"/>
    <col min="12" max="12" width="14.42578125" customWidth="1"/>
    <col min="13" max="13" width="17.42578125" customWidth="1"/>
    <col min="14" max="14" width="7.42578125" customWidth="1"/>
    <col min="15" max="15" width="18.42578125" customWidth="1"/>
    <col min="16" max="18" width="20.5703125" customWidth="1"/>
    <col min="19" max="19" width="33.5703125" customWidth="1"/>
    <col min="20" max="20" width="20" customWidth="1"/>
    <col min="21" max="21" width="32.5703125" bestFit="1" customWidth="1"/>
    <col min="22" max="23" width="31.42578125" customWidth="1"/>
    <col min="24" max="24" width="41.42578125" bestFit="1" customWidth="1"/>
    <col min="25" max="25" width="48.5703125" bestFit="1" customWidth="1"/>
    <col min="26" max="28" width="48.5703125" customWidth="1"/>
    <col min="29" max="29" width="24.42578125" customWidth="1"/>
    <col min="30" max="30" width="31" bestFit="1" customWidth="1"/>
    <col min="31" max="31" width="34.42578125" customWidth="1"/>
    <col min="32" max="32" width="14.42578125" bestFit="1" customWidth="1"/>
    <col min="33" max="33" width="32.42578125" customWidth="1"/>
    <col min="34" max="34" width="22.5703125" bestFit="1" customWidth="1"/>
    <col min="35" max="35" width="43" bestFit="1" customWidth="1"/>
    <col min="36" max="36" width="20.42578125" bestFit="1" customWidth="1"/>
    <col min="37" max="37" width="43.5703125" customWidth="1"/>
    <col min="38" max="38" width="30.42578125" customWidth="1"/>
    <col min="39" max="39" width="31.5703125" bestFit="1" customWidth="1"/>
    <col min="40" max="40" width="33.5703125" customWidth="1"/>
    <col min="41" max="41" width="46.5703125" bestFit="1" customWidth="1"/>
    <col min="42" max="43" width="32.5703125" customWidth="1"/>
    <col min="44" max="44" width="17.42578125" bestFit="1" customWidth="1"/>
    <col min="45" max="45" width="24.5703125" customWidth="1"/>
    <col min="46" max="46" width="22.42578125" bestFit="1" customWidth="1"/>
    <col min="47" max="47" width="15.5703125" bestFit="1" customWidth="1"/>
    <col min="48" max="48" width="16.5703125" bestFit="1" customWidth="1"/>
    <col min="49" max="49" width="27.42578125" customWidth="1"/>
    <col min="50" max="50" width="13" customWidth="1"/>
    <col min="51" max="51" width="26.5703125" bestFit="1" customWidth="1"/>
    <col min="52" max="52" width="26.5703125" customWidth="1"/>
    <col min="53" max="53" width="50" bestFit="1" customWidth="1"/>
    <col min="54" max="54" width="29.42578125" bestFit="1" customWidth="1"/>
    <col min="55" max="55" width="18.5703125" bestFit="1" customWidth="1"/>
    <col min="56" max="56" width="42.42578125" bestFit="1" customWidth="1"/>
    <col min="57" max="57" width="20.42578125" bestFit="1" customWidth="1"/>
    <col min="58" max="58" width="42" bestFit="1" customWidth="1"/>
  </cols>
  <sheetData>
    <row r="1" spans="1:58" s="8" customFormat="1">
      <c r="A1" s="8" t="s">
        <v>332</v>
      </c>
      <c r="B1" s="169" t="s">
        <v>340</v>
      </c>
      <c r="C1" s="170"/>
      <c r="D1" s="171"/>
      <c r="E1" s="169" t="s">
        <v>2864</v>
      </c>
      <c r="F1" s="8" t="s">
        <v>343</v>
      </c>
      <c r="G1" s="8" t="s">
        <v>4673</v>
      </c>
      <c r="H1" s="8" t="s">
        <v>2307</v>
      </c>
      <c r="I1" s="141" t="s">
        <v>344</v>
      </c>
      <c r="J1" s="142" t="s">
        <v>413</v>
      </c>
      <c r="K1" s="8" t="s">
        <v>341</v>
      </c>
      <c r="L1" s="8" t="s">
        <v>336</v>
      </c>
      <c r="M1" s="8" t="s">
        <v>345</v>
      </c>
      <c r="N1" s="8" t="s">
        <v>337</v>
      </c>
      <c r="O1" s="8" t="s">
        <v>767</v>
      </c>
      <c r="P1" s="8" t="s">
        <v>339</v>
      </c>
      <c r="Q1" s="8" t="s">
        <v>2492</v>
      </c>
      <c r="R1" s="8" t="s">
        <v>2871</v>
      </c>
      <c r="S1" s="141" t="s">
        <v>338</v>
      </c>
      <c r="T1" s="147" t="s">
        <v>412</v>
      </c>
      <c r="U1" s="148" t="s">
        <v>342</v>
      </c>
      <c r="V1" s="149" t="s">
        <v>727</v>
      </c>
      <c r="W1" s="256" t="s">
        <v>2867</v>
      </c>
      <c r="X1" s="257" t="s">
        <v>2868</v>
      </c>
      <c r="Y1" s="194" t="s">
        <v>1559</v>
      </c>
      <c r="Z1" s="194" t="s">
        <v>1590</v>
      </c>
      <c r="AA1" s="194" t="s">
        <v>2325</v>
      </c>
      <c r="AB1" s="194" t="s">
        <v>2492</v>
      </c>
      <c r="AC1" s="194" t="s">
        <v>2493</v>
      </c>
      <c r="AD1" s="8" t="s">
        <v>346</v>
      </c>
      <c r="AE1" s="119" t="s">
        <v>333</v>
      </c>
      <c r="AF1" s="120" t="s">
        <v>388</v>
      </c>
      <c r="AG1" s="290" t="s">
        <v>334</v>
      </c>
      <c r="AH1" s="120" t="s">
        <v>406</v>
      </c>
      <c r="AI1" s="184" t="s">
        <v>1152</v>
      </c>
      <c r="AJ1" s="8" t="s">
        <v>335</v>
      </c>
      <c r="AK1" s="123" t="s">
        <v>358</v>
      </c>
      <c r="AL1" s="124" t="s">
        <v>384</v>
      </c>
      <c r="AM1" s="125" t="s">
        <v>361</v>
      </c>
      <c r="AN1" s="124" t="s">
        <v>385</v>
      </c>
      <c r="AO1" s="183" t="s">
        <v>1153</v>
      </c>
      <c r="AP1" s="8" t="s">
        <v>349</v>
      </c>
      <c r="AQ1" s="8" t="s">
        <v>2477</v>
      </c>
      <c r="AR1" s="8" t="s">
        <v>4110</v>
      </c>
      <c r="AS1" s="8" t="s">
        <v>275</v>
      </c>
      <c r="AT1" s="8" t="s">
        <v>351</v>
      </c>
      <c r="AU1" s="8" t="s">
        <v>352</v>
      </c>
      <c r="AV1" s="182" t="s">
        <v>277</v>
      </c>
      <c r="AW1" s="8" t="s">
        <v>356</v>
      </c>
      <c r="AX1" s="8" t="s">
        <v>1309</v>
      </c>
      <c r="AY1" s="8" t="s">
        <v>2279</v>
      </c>
      <c r="AZ1" s="8" t="s">
        <v>2312</v>
      </c>
      <c r="BA1" s="8" t="s">
        <v>2730</v>
      </c>
      <c r="BB1" s="8" t="s">
        <v>2870</v>
      </c>
      <c r="BC1" s="8" t="s">
        <v>2993</v>
      </c>
      <c r="BD1" s="8" t="s">
        <v>4272</v>
      </c>
      <c r="BE1" s="269" t="s">
        <v>4041</v>
      </c>
      <c r="BF1" s="269" t="s">
        <v>4046</v>
      </c>
    </row>
    <row r="2" spans="1:58">
      <c r="A2" t="s">
        <v>7729</v>
      </c>
      <c r="B2" s="173" t="s">
        <v>764</v>
      </c>
      <c r="C2" s="174" t="s">
        <v>768</v>
      </c>
      <c r="D2" s="175" t="s">
        <v>769</v>
      </c>
      <c r="E2" s="172" t="s">
        <v>2865</v>
      </c>
      <c r="F2" s="211" t="s">
        <v>2297</v>
      </c>
      <c r="G2" t="s">
        <v>1902</v>
      </c>
      <c r="H2" s="211" t="s">
        <v>2297</v>
      </c>
      <c r="I2" s="173" t="s">
        <v>408</v>
      </c>
      <c r="J2" s="175" t="s">
        <v>254</v>
      </c>
      <c r="K2" t="s">
        <v>29</v>
      </c>
      <c r="L2" t="s">
        <v>32</v>
      </c>
      <c r="M2" t="s">
        <v>33</v>
      </c>
      <c r="N2" t="s">
        <v>36</v>
      </c>
      <c r="O2" t="e">
        <f>IF(VLOOKUP(SelectedSubtype,Direction_Lookup,2,)&lt;&gt;"",VLOOKUP(SelectedSubtype,Direction_Lookup,2,),"")</f>
        <v>#N/A</v>
      </c>
      <c r="P2" t="s">
        <v>33</v>
      </c>
      <c r="Q2" s="249" t="s">
        <v>2597</v>
      </c>
      <c r="R2" s="267" t="s">
        <v>2997</v>
      </c>
      <c r="S2" s="143" t="s">
        <v>6674</v>
      </c>
      <c r="T2" s="144" t="s">
        <v>44</v>
      </c>
      <c r="U2" s="178" t="s">
        <v>1551</v>
      </c>
      <c r="V2" s="150" t="s">
        <v>1552</v>
      </c>
      <c r="W2" s="255" t="s">
        <v>3856</v>
      </c>
      <c r="X2" s="255" t="s">
        <v>3857</v>
      </c>
      <c r="Y2" s="180">
        <v>1100</v>
      </c>
      <c r="Z2" s="180" t="s">
        <v>1560</v>
      </c>
      <c r="AA2" s="180" t="s">
        <v>2330</v>
      </c>
      <c r="AB2" s="180" t="s">
        <v>2500</v>
      </c>
      <c r="AC2" s="250" t="s">
        <v>2634</v>
      </c>
      <c r="AD2" t="s">
        <v>224</v>
      </c>
      <c r="AE2" s="139" t="s">
        <v>1234</v>
      </c>
      <c r="AF2" s="140" t="s">
        <v>1235</v>
      </c>
      <c r="AG2" s="185" t="s">
        <v>1154</v>
      </c>
      <c r="AH2" s="185" t="s">
        <v>1155</v>
      </c>
      <c r="AI2" s="185" t="s">
        <v>1156</v>
      </c>
      <c r="AJ2" t="s">
        <v>222</v>
      </c>
      <c r="AK2" s="224" t="s">
        <v>1440</v>
      </c>
      <c r="AL2" s="225" t="s">
        <v>1441</v>
      </c>
      <c r="AM2" s="186" t="s">
        <v>1154</v>
      </c>
      <c r="AN2" s="186" t="s">
        <v>1155</v>
      </c>
      <c r="AO2" s="186" t="s">
        <v>1156</v>
      </c>
      <c r="AP2" t="s">
        <v>224</v>
      </c>
      <c r="AQ2" t="s">
        <v>2292</v>
      </c>
      <c r="AR2" t="s">
        <v>284</v>
      </c>
      <c r="AS2" t="s">
        <v>1031</v>
      </c>
      <c r="AT2" t="s">
        <v>276</v>
      </c>
      <c r="AU2">
        <v>0</v>
      </c>
      <c r="AV2" s="180" t="s">
        <v>1026</v>
      </c>
      <c r="AW2" t="s">
        <v>282</v>
      </c>
      <c r="AX2" t="s">
        <v>1310</v>
      </c>
      <c r="AY2" t="s">
        <v>2280</v>
      </c>
      <c r="AZ2" t="s">
        <v>647</v>
      </c>
      <c r="BA2" t="s">
        <v>2731</v>
      </c>
      <c r="BB2" t="s">
        <v>674</v>
      </c>
      <c r="BC2" t="s">
        <v>2994</v>
      </c>
      <c r="BD2" t="s">
        <v>4273</v>
      </c>
      <c r="BE2" s="168" t="s">
        <v>4042</v>
      </c>
      <c r="BF2" s="168" t="s">
        <v>4047</v>
      </c>
    </row>
    <row r="3" spans="1:58">
      <c r="B3" s="143" t="s">
        <v>948</v>
      </c>
      <c r="C3" s="172" t="s">
        <v>772</v>
      </c>
      <c r="D3" s="144" t="s">
        <v>689</v>
      </c>
      <c r="E3" s="172" t="s">
        <v>2866</v>
      </c>
      <c r="F3" t="s">
        <v>1902</v>
      </c>
      <c r="G3" s="211" t="s">
        <v>2298</v>
      </c>
      <c r="H3" t="s">
        <v>1902</v>
      </c>
      <c r="I3" s="143" t="s">
        <v>761</v>
      </c>
      <c r="J3" s="144" t="s">
        <v>240</v>
      </c>
      <c r="K3" t="s">
        <v>30</v>
      </c>
      <c r="L3" t="s">
        <v>31</v>
      </c>
      <c r="M3" t="s">
        <v>34</v>
      </c>
      <c r="N3" t="s">
        <v>37</v>
      </c>
      <c r="O3" t="e">
        <f>IF(VLOOKUP(SelectedSubtype,Direction_Lookup,3,)&lt;&gt;"",VLOOKUP(SelectedSubtype,Direction_Lookup,3,),"")</f>
        <v>#N/A</v>
      </c>
      <c r="P3" t="s">
        <v>34</v>
      </c>
      <c r="Q3" s="249" t="s">
        <v>2598</v>
      </c>
      <c r="R3" s="191"/>
      <c r="S3" s="143" t="s">
        <v>403</v>
      </c>
      <c r="T3" s="144" t="s">
        <v>41</v>
      </c>
      <c r="U3" s="178" t="s">
        <v>728</v>
      </c>
      <c r="V3" s="150" t="s">
        <v>206</v>
      </c>
      <c r="W3" s="255" t="s">
        <v>6767</v>
      </c>
      <c r="X3" s="255" t="s">
        <v>6768</v>
      </c>
      <c r="Y3" s="180">
        <v>1110</v>
      </c>
      <c r="Z3" s="180" t="s">
        <v>1561</v>
      </c>
      <c r="AA3" s="180" t="s">
        <v>2332</v>
      </c>
      <c r="AB3" s="180" t="s">
        <v>2564</v>
      </c>
      <c r="AC3" s="250" t="s">
        <v>2630</v>
      </c>
      <c r="AD3" t="s">
        <v>225</v>
      </c>
      <c r="AE3" s="139" t="s">
        <v>408</v>
      </c>
      <c r="AF3" s="140" t="s">
        <v>253</v>
      </c>
      <c r="AG3" s="185" t="s">
        <v>407</v>
      </c>
      <c r="AH3" s="185" t="s">
        <v>245</v>
      </c>
      <c r="AI3" s="185" t="s">
        <v>1156</v>
      </c>
      <c r="AJ3" t="s">
        <v>223</v>
      </c>
      <c r="AK3" s="224" t="s">
        <v>2925</v>
      </c>
      <c r="AL3" s="225" t="s">
        <v>2924</v>
      </c>
      <c r="AM3" s="186" t="s">
        <v>407</v>
      </c>
      <c r="AN3" s="186" t="s">
        <v>245</v>
      </c>
      <c r="AO3" s="186" t="s">
        <v>1156</v>
      </c>
      <c r="AP3" t="s">
        <v>323</v>
      </c>
      <c r="AQ3" t="s">
        <v>2478</v>
      </c>
      <c r="AR3" t="s">
        <v>350</v>
      </c>
      <c r="AS3" t="s">
        <v>1033</v>
      </c>
      <c r="AT3" t="s">
        <v>223</v>
      </c>
      <c r="AU3">
        <v>1</v>
      </c>
      <c r="AV3" s="180" t="s">
        <v>1027</v>
      </c>
      <c r="AW3" t="s">
        <v>353</v>
      </c>
      <c r="AX3" t="s">
        <v>1311</v>
      </c>
      <c r="AY3" t="s">
        <v>2281</v>
      </c>
      <c r="AZ3" t="s">
        <v>673</v>
      </c>
      <c r="BA3" t="s">
        <v>2732</v>
      </c>
      <c r="BB3" t="s">
        <v>282</v>
      </c>
      <c r="BC3" t="s">
        <v>2995</v>
      </c>
      <c r="BD3" t="s">
        <v>4274</v>
      </c>
      <c r="BE3" s="168" t="s">
        <v>4043</v>
      </c>
      <c r="BF3" s="168" t="s">
        <v>4048</v>
      </c>
    </row>
    <row r="4" spans="1:58">
      <c r="B4" s="143" t="s">
        <v>949</v>
      </c>
      <c r="C4" s="172" t="s">
        <v>768</v>
      </c>
      <c r="D4" s="144" t="s">
        <v>769</v>
      </c>
      <c r="E4" s="172"/>
      <c r="F4" s="211" t="s">
        <v>2298</v>
      </c>
      <c r="G4" t="s">
        <v>2306</v>
      </c>
      <c r="H4" s="211" t="s">
        <v>2298</v>
      </c>
      <c r="I4" s="143" t="s">
        <v>6674</v>
      </c>
      <c r="J4" s="144" t="s">
        <v>27</v>
      </c>
      <c r="M4" t="s">
        <v>35</v>
      </c>
      <c r="P4" t="s">
        <v>35</v>
      </c>
      <c r="Q4" s="249" t="s">
        <v>2599</v>
      </c>
      <c r="R4" s="191"/>
      <c r="S4" s="143" t="s">
        <v>420</v>
      </c>
      <c r="T4" s="144" t="s">
        <v>189</v>
      </c>
      <c r="U4" s="178" t="s">
        <v>729</v>
      </c>
      <c r="V4" s="150" t="s">
        <v>205</v>
      </c>
      <c r="W4" s="255" t="s">
        <v>6769</v>
      </c>
      <c r="X4" s="255" t="s">
        <v>6770</v>
      </c>
      <c r="Y4" s="180">
        <v>1120</v>
      </c>
      <c r="Z4" s="180" t="s">
        <v>1562</v>
      </c>
      <c r="AA4" s="180" t="s">
        <v>2335</v>
      </c>
      <c r="AB4" s="180" t="s">
        <v>2501</v>
      </c>
      <c r="AC4" s="250" t="s">
        <v>2636</v>
      </c>
      <c r="AD4" t="s">
        <v>1354</v>
      </c>
      <c r="AE4" s="292" t="s">
        <v>6562</v>
      </c>
      <c r="AF4" s="291" t="s">
        <v>6548</v>
      </c>
      <c r="AG4" s="185" t="s">
        <v>1157</v>
      </c>
      <c r="AH4" s="185" t="s">
        <v>1158</v>
      </c>
      <c r="AI4" s="185" t="s">
        <v>1156</v>
      </c>
      <c r="AK4" s="224" t="s">
        <v>7712</v>
      </c>
      <c r="AL4" s="225" t="s">
        <v>7713</v>
      </c>
      <c r="AM4" s="186" t="s">
        <v>1446</v>
      </c>
      <c r="AN4" s="186" t="s">
        <v>1352</v>
      </c>
      <c r="AO4" s="186" t="s">
        <v>1156</v>
      </c>
      <c r="AP4" t="s">
        <v>2414</v>
      </c>
      <c r="AR4" t="s">
        <v>4031</v>
      </c>
      <c r="AS4" t="s">
        <v>1035</v>
      </c>
      <c r="AT4" t="s">
        <v>286</v>
      </c>
      <c r="AU4">
        <v>2</v>
      </c>
      <c r="AV4" s="181" t="s">
        <v>1028</v>
      </c>
      <c r="AW4" t="s">
        <v>354</v>
      </c>
      <c r="AX4" t="s">
        <v>2761</v>
      </c>
      <c r="AY4" t="s">
        <v>2282</v>
      </c>
      <c r="AZ4" t="s">
        <v>2271</v>
      </c>
      <c r="BA4" t="s">
        <v>1123</v>
      </c>
      <c r="BC4" t="s">
        <v>2996</v>
      </c>
      <c r="BD4" t="s">
        <v>4275</v>
      </c>
      <c r="BE4" s="168" t="s">
        <v>4044</v>
      </c>
    </row>
    <row r="5" spans="1:58">
      <c r="B5" s="143" t="s">
        <v>765</v>
      </c>
      <c r="C5" s="172"/>
      <c r="D5" s="144"/>
      <c r="E5" s="172"/>
      <c r="F5" t="s">
        <v>19</v>
      </c>
      <c r="I5" s="143" t="s">
        <v>4735</v>
      </c>
      <c r="J5" s="144" t="s">
        <v>4737</v>
      </c>
      <c r="M5" t="s">
        <v>38</v>
      </c>
      <c r="P5" t="s">
        <v>38</v>
      </c>
      <c r="Q5" s="249" t="s">
        <v>282</v>
      </c>
      <c r="R5" s="191"/>
      <c r="S5" s="143" t="s">
        <v>397</v>
      </c>
      <c r="T5" s="144" t="s">
        <v>45</v>
      </c>
      <c r="U5" s="178" t="s">
        <v>6543</v>
      </c>
      <c r="V5" s="150" t="s">
        <v>6544</v>
      </c>
      <c r="W5" s="255" t="s">
        <v>6627</v>
      </c>
      <c r="X5" s="255" t="s">
        <v>6628</v>
      </c>
      <c r="Y5" s="180">
        <v>1130</v>
      </c>
      <c r="Z5" s="180" t="s">
        <v>1563</v>
      </c>
      <c r="AA5" s="180" t="s">
        <v>2337</v>
      </c>
      <c r="AB5" s="180" t="s">
        <v>2587</v>
      </c>
      <c r="AC5" s="250" t="s">
        <v>2620</v>
      </c>
      <c r="AD5" t="s">
        <v>227</v>
      </c>
      <c r="AE5" s="293" t="s">
        <v>2921</v>
      </c>
      <c r="AF5" s="291" t="s">
        <v>2922</v>
      </c>
      <c r="AG5" s="185" t="s">
        <v>1159</v>
      </c>
      <c r="AH5" s="185" t="s">
        <v>252</v>
      </c>
      <c r="AI5" s="185" t="s">
        <v>1156</v>
      </c>
      <c r="AK5" s="224" t="s">
        <v>1343</v>
      </c>
      <c r="AL5" s="225" t="s">
        <v>1344</v>
      </c>
      <c r="AM5" s="186" t="s">
        <v>1157</v>
      </c>
      <c r="AN5" s="186" t="s">
        <v>1158</v>
      </c>
      <c r="AO5" s="186" t="s">
        <v>1156</v>
      </c>
      <c r="AP5" t="s">
        <v>278</v>
      </c>
      <c r="AR5" t="s">
        <v>4108</v>
      </c>
      <c r="AS5" t="s">
        <v>1034</v>
      </c>
      <c r="AT5" t="s">
        <v>289</v>
      </c>
      <c r="AU5">
        <v>4</v>
      </c>
      <c r="AV5" s="180" t="s">
        <v>1029</v>
      </c>
      <c r="AW5" t="s">
        <v>355</v>
      </c>
      <c r="AY5" t="s">
        <v>2283</v>
      </c>
      <c r="AZ5" t="s">
        <v>2275</v>
      </c>
      <c r="BA5" t="s">
        <v>2733</v>
      </c>
      <c r="BC5" t="s">
        <v>4202</v>
      </c>
      <c r="BD5" t="s">
        <v>4276</v>
      </c>
      <c r="BE5" s="168" t="s">
        <v>4045</v>
      </c>
    </row>
    <row r="6" spans="1:58">
      <c r="B6" s="143" t="s">
        <v>951</v>
      </c>
      <c r="C6" s="172"/>
      <c r="D6" s="144"/>
      <c r="E6" s="172"/>
      <c r="F6" t="s">
        <v>18</v>
      </c>
      <c r="I6" s="143" t="s">
        <v>399</v>
      </c>
      <c r="J6" s="144" t="s">
        <v>190</v>
      </c>
      <c r="M6" t="s">
        <v>39</v>
      </c>
      <c r="P6" t="s">
        <v>39</v>
      </c>
      <c r="S6" s="143" t="s">
        <v>409</v>
      </c>
      <c r="T6" s="144" t="s">
        <v>237</v>
      </c>
      <c r="U6" s="178" t="s">
        <v>730</v>
      </c>
      <c r="V6" s="150" t="s">
        <v>204</v>
      </c>
      <c r="W6" s="255" t="s">
        <v>6462</v>
      </c>
      <c r="X6" s="255" t="s">
        <v>4746</v>
      </c>
      <c r="Y6" s="180">
        <v>1140</v>
      </c>
      <c r="Z6" s="180" t="s">
        <v>1564</v>
      </c>
      <c r="AA6" s="180" t="s">
        <v>2339</v>
      </c>
      <c r="AB6" s="180" t="s">
        <v>2565</v>
      </c>
      <c r="AC6" s="250" t="s">
        <v>2631</v>
      </c>
      <c r="AD6" t="s">
        <v>1051</v>
      </c>
      <c r="AE6" s="139" t="s">
        <v>2691</v>
      </c>
      <c r="AF6" s="140" t="s">
        <v>2692</v>
      </c>
      <c r="AG6" s="185" t="s">
        <v>6674</v>
      </c>
      <c r="AH6" s="185" t="s">
        <v>44</v>
      </c>
      <c r="AI6" s="185" t="s">
        <v>1156</v>
      </c>
      <c r="AK6" s="224" t="s">
        <v>3582</v>
      </c>
      <c r="AL6" s="225" t="s">
        <v>3581</v>
      </c>
      <c r="AM6" s="186" t="s">
        <v>1159</v>
      </c>
      <c r="AN6" s="186" t="s">
        <v>252</v>
      </c>
      <c r="AO6" s="186" t="s">
        <v>1156</v>
      </c>
      <c r="AP6" t="s">
        <v>4168</v>
      </c>
      <c r="AR6" t="s">
        <v>4109</v>
      </c>
      <c r="AS6" t="s">
        <v>1131</v>
      </c>
      <c r="AU6">
        <v>6</v>
      </c>
      <c r="AV6" s="180" t="s">
        <v>1030</v>
      </c>
      <c r="AY6" t="s">
        <v>2284</v>
      </c>
      <c r="AZ6" t="s">
        <v>637</v>
      </c>
      <c r="BA6" t="s">
        <v>2734</v>
      </c>
      <c r="BD6" t="s">
        <v>4277</v>
      </c>
      <c r="BE6" s="168" t="s">
        <v>535</v>
      </c>
    </row>
    <row r="7" spans="1:58">
      <c r="B7" s="143" t="s">
        <v>952</v>
      </c>
      <c r="C7" s="172"/>
      <c r="D7" s="144"/>
      <c r="E7" s="172"/>
      <c r="F7" t="s">
        <v>2306</v>
      </c>
      <c r="I7" s="143" t="s">
        <v>414</v>
      </c>
      <c r="J7" s="144" t="s">
        <v>208</v>
      </c>
      <c r="M7" t="s">
        <v>200</v>
      </c>
      <c r="P7" t="s">
        <v>200</v>
      </c>
      <c r="S7" s="143" t="s">
        <v>3878</v>
      </c>
      <c r="T7" s="144" t="s">
        <v>3879</v>
      </c>
      <c r="U7" s="178" t="s">
        <v>731</v>
      </c>
      <c r="V7" s="150" t="s">
        <v>203</v>
      </c>
      <c r="W7" s="255" t="s">
        <v>4352</v>
      </c>
      <c r="X7" s="274" t="s">
        <v>4351</v>
      </c>
      <c r="Y7" s="180">
        <v>1199</v>
      </c>
      <c r="Z7" s="180" t="s">
        <v>1565</v>
      </c>
      <c r="AA7" s="180" t="s">
        <v>2341</v>
      </c>
      <c r="AB7" s="180" t="s">
        <v>2584</v>
      </c>
      <c r="AC7" s="250" t="s">
        <v>2617</v>
      </c>
      <c r="AD7" t="s">
        <v>1355</v>
      </c>
      <c r="AE7" s="294" t="s">
        <v>6564</v>
      </c>
      <c r="AF7" s="140" t="s">
        <v>240</v>
      </c>
      <c r="AG7" s="185" t="s">
        <v>397</v>
      </c>
      <c r="AH7" s="185" t="s">
        <v>45</v>
      </c>
      <c r="AI7" s="185" t="s">
        <v>2742</v>
      </c>
      <c r="AK7" s="224" t="s">
        <v>6732</v>
      </c>
      <c r="AL7" s="225" t="s">
        <v>6733</v>
      </c>
      <c r="AM7" s="186" t="s">
        <v>6674</v>
      </c>
      <c r="AN7" s="186" t="s">
        <v>44</v>
      </c>
      <c r="AO7" s="186" t="s">
        <v>1156</v>
      </c>
      <c r="AP7" t="s">
        <v>283</v>
      </c>
      <c r="AS7" t="s">
        <v>1276</v>
      </c>
      <c r="AU7">
        <v>12</v>
      </c>
      <c r="AV7" s="94"/>
      <c r="AY7" t="s">
        <v>2285</v>
      </c>
      <c r="AZ7" t="s">
        <v>2274</v>
      </c>
      <c r="BA7" t="s">
        <v>2735</v>
      </c>
      <c r="BD7" t="s">
        <v>6808</v>
      </c>
    </row>
    <row r="8" spans="1:58">
      <c r="B8" s="143" t="s">
        <v>950</v>
      </c>
      <c r="C8" s="172"/>
      <c r="D8" s="144"/>
      <c r="E8" s="172"/>
      <c r="F8" t="s">
        <v>3895</v>
      </c>
      <c r="I8" s="143" t="s">
        <v>403</v>
      </c>
      <c r="J8" s="144" t="s">
        <v>23</v>
      </c>
      <c r="M8" t="s">
        <v>2406</v>
      </c>
      <c r="P8" t="s">
        <v>2406</v>
      </c>
      <c r="S8" s="143" t="s">
        <v>410</v>
      </c>
      <c r="T8" s="144" t="s">
        <v>247</v>
      </c>
      <c r="U8" s="178" t="s">
        <v>2791</v>
      </c>
      <c r="V8" s="150" t="s">
        <v>2792</v>
      </c>
      <c r="W8" s="255" t="s">
        <v>4658</v>
      </c>
      <c r="X8" s="255" t="s">
        <v>6631</v>
      </c>
      <c r="Y8" s="180">
        <v>1200</v>
      </c>
      <c r="Z8" s="180" t="s">
        <v>1566</v>
      </c>
      <c r="AA8" s="180" t="s">
        <v>2344</v>
      </c>
      <c r="AB8" s="180" t="s">
        <v>2502</v>
      </c>
      <c r="AC8" s="250" t="s">
        <v>2637</v>
      </c>
      <c r="AD8" t="s">
        <v>1832</v>
      </c>
      <c r="AE8" s="294" t="s">
        <v>6730</v>
      </c>
      <c r="AF8" s="140" t="s">
        <v>6731</v>
      </c>
      <c r="AG8" s="185" t="s">
        <v>1162</v>
      </c>
      <c r="AH8" s="185" t="s">
        <v>1163</v>
      </c>
      <c r="AI8" s="185" t="s">
        <v>1156</v>
      </c>
      <c r="AK8" s="224" t="s">
        <v>4203</v>
      </c>
      <c r="AL8" s="225" t="s">
        <v>4204</v>
      </c>
      <c r="AM8" s="186" t="s">
        <v>397</v>
      </c>
      <c r="AN8" s="186" t="s">
        <v>1161</v>
      </c>
      <c r="AO8" s="186" t="s">
        <v>1156</v>
      </c>
      <c r="AP8" t="s">
        <v>285</v>
      </c>
      <c r="AS8" t="s">
        <v>1032</v>
      </c>
      <c r="BA8" t="s">
        <v>2736</v>
      </c>
      <c r="BD8" t="s">
        <v>6809</v>
      </c>
      <c r="BF8" s="269" t="s">
        <v>4053</v>
      </c>
    </row>
    <row r="9" spans="1:58">
      <c r="B9" s="143" t="s">
        <v>1308</v>
      </c>
      <c r="C9" s="172" t="s">
        <v>770</v>
      </c>
      <c r="D9" s="144" t="s">
        <v>771</v>
      </c>
      <c r="E9" s="172"/>
      <c r="F9" t="s">
        <v>3896</v>
      </c>
      <c r="I9" s="143" t="s">
        <v>397</v>
      </c>
      <c r="J9" s="144" t="s">
        <v>28</v>
      </c>
      <c r="M9" t="s">
        <v>2680</v>
      </c>
      <c r="P9" t="s">
        <v>2680</v>
      </c>
      <c r="S9" s="143" t="s">
        <v>1543</v>
      </c>
      <c r="T9" s="144" t="s">
        <v>748</v>
      </c>
      <c r="U9" s="178" t="s">
        <v>2485</v>
      </c>
      <c r="V9" s="150" t="s">
        <v>2486</v>
      </c>
      <c r="W9" s="255" t="s">
        <v>6563</v>
      </c>
      <c r="X9" s="255" t="s">
        <v>6771</v>
      </c>
      <c r="Y9" s="180">
        <v>1210</v>
      </c>
      <c r="Z9" s="180" t="s">
        <v>1567</v>
      </c>
      <c r="AA9" s="180"/>
      <c r="AB9" s="180" t="s">
        <v>2588</v>
      </c>
      <c r="AC9" s="250" t="s">
        <v>2641</v>
      </c>
      <c r="AD9" t="s">
        <v>226</v>
      </c>
      <c r="AE9" s="139" t="s">
        <v>403</v>
      </c>
      <c r="AF9" s="140" t="s">
        <v>23</v>
      </c>
      <c r="AG9" s="185" t="s">
        <v>729</v>
      </c>
      <c r="AH9" s="185" t="s">
        <v>246</v>
      </c>
      <c r="AI9" s="185" t="s">
        <v>1156</v>
      </c>
      <c r="AK9" s="224" t="s">
        <v>1679</v>
      </c>
      <c r="AL9" s="225" t="s">
        <v>1680</v>
      </c>
      <c r="AM9" s="186" t="s">
        <v>1162</v>
      </c>
      <c r="AN9" s="186" t="s">
        <v>1163</v>
      </c>
      <c r="AO9" s="186" t="s">
        <v>1156</v>
      </c>
      <c r="AP9" t="s">
        <v>288</v>
      </c>
      <c r="AS9" t="s">
        <v>3654</v>
      </c>
      <c r="BA9" t="s">
        <v>2737</v>
      </c>
      <c r="BD9" t="s">
        <v>6810</v>
      </c>
    </row>
    <row r="10" spans="1:58">
      <c r="B10" s="143" t="s">
        <v>766</v>
      </c>
      <c r="C10" s="172"/>
      <c r="D10" s="144"/>
      <c r="E10" s="172"/>
      <c r="I10" s="143" t="s">
        <v>747</v>
      </c>
      <c r="J10" s="144" t="s">
        <v>748</v>
      </c>
      <c r="M10" t="s">
        <v>2681</v>
      </c>
      <c r="P10" t="s">
        <v>2681</v>
      </c>
      <c r="S10" s="143" t="s">
        <v>2917</v>
      </c>
      <c r="T10" s="144" t="s">
        <v>2918</v>
      </c>
      <c r="U10" s="178" t="s">
        <v>4217</v>
      </c>
      <c r="V10" s="150" t="s">
        <v>4218</v>
      </c>
      <c r="W10" s="255"/>
      <c r="X10" s="255"/>
      <c r="Y10" s="180">
        <v>1220</v>
      </c>
      <c r="Z10" s="180" t="s">
        <v>1568</v>
      </c>
      <c r="AA10" s="180"/>
      <c r="AB10" s="180" t="s">
        <v>2566</v>
      </c>
      <c r="AC10" s="250" t="s">
        <v>2632</v>
      </c>
      <c r="AD10" t="s">
        <v>2323</v>
      </c>
      <c r="AE10" s="139" t="s">
        <v>2449</v>
      </c>
      <c r="AF10" s="140" t="s">
        <v>2450</v>
      </c>
      <c r="AG10" s="185" t="s">
        <v>409</v>
      </c>
      <c r="AH10" s="185" t="s">
        <v>237</v>
      </c>
      <c r="AI10" s="185" t="s">
        <v>1156</v>
      </c>
      <c r="AK10" s="224" t="s">
        <v>2429</v>
      </c>
      <c r="AL10" s="225" t="s">
        <v>2430</v>
      </c>
      <c r="AM10" s="186" t="s">
        <v>729</v>
      </c>
      <c r="AN10" s="186" t="s">
        <v>246</v>
      </c>
      <c r="AO10" s="186" t="s">
        <v>1156</v>
      </c>
      <c r="AP10" t="s">
        <v>1418</v>
      </c>
      <c r="AS10" t="s">
        <v>3655</v>
      </c>
      <c r="BA10" t="s">
        <v>2738</v>
      </c>
    </row>
    <row r="11" spans="1:58" ht="15.75">
      <c r="B11" s="143" t="s">
        <v>1574</v>
      </c>
      <c r="C11" s="172" t="s">
        <v>770</v>
      </c>
      <c r="D11" s="144" t="s">
        <v>771</v>
      </c>
      <c r="E11" s="172"/>
      <c r="I11" s="143" t="s">
        <v>688</v>
      </c>
      <c r="J11" s="144" t="s">
        <v>251</v>
      </c>
      <c r="M11" t="s">
        <v>2682</v>
      </c>
      <c r="P11" t="s">
        <v>2682</v>
      </c>
      <c r="S11" s="143" t="s">
        <v>6734</v>
      </c>
      <c r="T11" s="144" t="s">
        <v>6736</v>
      </c>
      <c r="U11" s="178" t="s">
        <v>394</v>
      </c>
      <c r="V11" s="150" t="s">
        <v>146</v>
      </c>
      <c r="W11" s="255"/>
      <c r="X11" s="255"/>
      <c r="Y11" s="180">
        <v>1230</v>
      </c>
      <c r="Z11" s="180" t="s">
        <v>1569</v>
      </c>
      <c r="AA11" s="180"/>
      <c r="AB11" s="180" t="s">
        <v>2585</v>
      </c>
      <c r="AC11" s="250" t="s">
        <v>2618</v>
      </c>
      <c r="AD11" t="s">
        <v>4167</v>
      </c>
      <c r="AE11" s="139" t="s">
        <v>398</v>
      </c>
      <c r="AF11" s="140" t="s">
        <v>208</v>
      </c>
      <c r="AG11" s="185" t="s">
        <v>410</v>
      </c>
      <c r="AH11" s="185" t="s">
        <v>247</v>
      </c>
      <c r="AI11" s="185" t="s">
        <v>1156</v>
      </c>
      <c r="AK11" s="224" t="s">
        <v>1865</v>
      </c>
      <c r="AL11" s="225" t="s">
        <v>1866</v>
      </c>
      <c r="AM11" s="186" t="s">
        <v>409</v>
      </c>
      <c r="AN11" s="186" t="s">
        <v>237</v>
      </c>
      <c r="AO11" s="186" t="s">
        <v>1156</v>
      </c>
      <c r="AP11" t="s">
        <v>290</v>
      </c>
      <c r="AS11" s="305" t="s">
        <v>7683</v>
      </c>
      <c r="BA11" s="168" t="s">
        <v>4039</v>
      </c>
    </row>
    <row r="12" spans="1:58">
      <c r="B12" s="143" t="s">
        <v>2296</v>
      </c>
      <c r="C12" s="172" t="s">
        <v>770</v>
      </c>
      <c r="D12" s="144" t="s">
        <v>771</v>
      </c>
      <c r="E12" s="172"/>
      <c r="I12" s="143" t="s">
        <v>6734</v>
      </c>
      <c r="J12" s="144" t="s">
        <v>6735</v>
      </c>
      <c r="M12" t="s">
        <v>2683</v>
      </c>
      <c r="P12" t="s">
        <v>2683</v>
      </c>
      <c r="S12" s="143" t="s">
        <v>1474</v>
      </c>
      <c r="T12" s="144" t="s">
        <v>1475</v>
      </c>
      <c r="U12" s="178" t="s">
        <v>732</v>
      </c>
      <c r="V12" s="150" t="s">
        <v>202</v>
      </c>
      <c r="W12" s="255"/>
      <c r="X12" s="255"/>
      <c r="Y12" s="180">
        <v>1240</v>
      </c>
      <c r="Z12" s="180" t="s">
        <v>1570</v>
      </c>
      <c r="AA12" s="180"/>
      <c r="AB12" s="180" t="s">
        <v>2503</v>
      </c>
      <c r="AC12" s="250" t="s">
        <v>2638</v>
      </c>
      <c r="AD12" t="s">
        <v>2487</v>
      </c>
      <c r="AE12" s="139" t="s">
        <v>399</v>
      </c>
      <c r="AF12" s="140" t="s">
        <v>190</v>
      </c>
      <c r="AG12" s="185" t="s">
        <v>452</v>
      </c>
      <c r="AH12" s="185" t="s">
        <v>1164</v>
      </c>
      <c r="AI12" s="185" t="s">
        <v>1156</v>
      </c>
      <c r="AK12" s="224" t="s">
        <v>1791</v>
      </c>
      <c r="AL12" s="225" t="s">
        <v>1792</v>
      </c>
      <c r="AM12" s="186" t="s">
        <v>410</v>
      </c>
      <c r="AN12" s="186" t="s">
        <v>247</v>
      </c>
      <c r="AO12" s="186" t="s">
        <v>1156</v>
      </c>
      <c r="AP12" t="s">
        <v>1226</v>
      </c>
      <c r="AS12" s="168" t="s">
        <v>4032</v>
      </c>
      <c r="BA12" s="168" t="s">
        <v>4040</v>
      </c>
    </row>
    <row r="13" spans="1:58">
      <c r="I13" s="143" t="s">
        <v>424</v>
      </c>
      <c r="J13" s="144" t="s">
        <v>422</v>
      </c>
      <c r="M13" t="s">
        <v>2684</v>
      </c>
      <c r="P13" t="s">
        <v>2684</v>
      </c>
      <c r="S13" s="143" t="s">
        <v>1406</v>
      </c>
      <c r="T13" s="144" t="s">
        <v>984</v>
      </c>
      <c r="U13" s="178" t="s">
        <v>733</v>
      </c>
      <c r="V13" s="150" t="s">
        <v>209</v>
      </c>
      <c r="W13" s="255"/>
      <c r="X13" s="255"/>
      <c r="Y13" s="180">
        <v>1250</v>
      </c>
      <c r="Z13" s="180" t="s">
        <v>1571</v>
      </c>
      <c r="AA13" s="180"/>
      <c r="AB13" s="180" t="s">
        <v>2589</v>
      </c>
      <c r="AC13" s="250" t="s">
        <v>2621</v>
      </c>
      <c r="AD13" t="s">
        <v>2324</v>
      </c>
      <c r="AE13" s="293" t="s">
        <v>1875</v>
      </c>
      <c r="AF13" s="140" t="s">
        <v>1876</v>
      </c>
      <c r="AG13" s="185" t="s">
        <v>1165</v>
      </c>
      <c r="AH13" s="185" t="s">
        <v>984</v>
      </c>
      <c r="AI13" s="185" t="s">
        <v>1156</v>
      </c>
      <c r="AK13" s="224" t="s">
        <v>1291</v>
      </c>
      <c r="AL13" s="225" t="s">
        <v>1292</v>
      </c>
      <c r="AM13" s="186" t="s">
        <v>452</v>
      </c>
      <c r="AN13" s="186" t="s">
        <v>1164</v>
      </c>
      <c r="AO13" s="186" t="s">
        <v>1156</v>
      </c>
      <c r="AP13" t="s">
        <v>2729</v>
      </c>
      <c r="AS13" s="168" t="s">
        <v>4033</v>
      </c>
    </row>
    <row r="14" spans="1:58">
      <c r="I14" s="143" t="s">
        <v>423</v>
      </c>
      <c r="J14" s="144" t="s">
        <v>421</v>
      </c>
      <c r="M14" t="s">
        <v>2685</v>
      </c>
      <c r="P14" t="s">
        <v>2685</v>
      </c>
      <c r="S14" s="143" t="s">
        <v>1445</v>
      </c>
      <c r="T14" s="144" t="s">
        <v>759</v>
      </c>
      <c r="U14" s="178" t="s">
        <v>736</v>
      </c>
      <c r="V14" s="150" t="s">
        <v>737</v>
      </c>
      <c r="W14" s="255"/>
      <c r="X14" s="255"/>
      <c r="Y14" s="180">
        <v>1260</v>
      </c>
      <c r="Z14" s="180" t="s">
        <v>1572</v>
      </c>
      <c r="AA14" s="180"/>
      <c r="AB14" s="180" t="s">
        <v>2567</v>
      </c>
      <c r="AC14" s="250" t="s">
        <v>2633</v>
      </c>
      <c r="AD14" t="s">
        <v>2760</v>
      </c>
      <c r="AE14" s="139" t="s">
        <v>397</v>
      </c>
      <c r="AF14" s="140" t="s">
        <v>28</v>
      </c>
      <c r="AG14" s="185" t="s">
        <v>2495</v>
      </c>
      <c r="AH14" s="185" t="s">
        <v>40</v>
      </c>
      <c r="AI14" s="185" t="s">
        <v>1175</v>
      </c>
      <c r="AK14" s="224" t="s">
        <v>1646</v>
      </c>
      <c r="AL14" s="225" t="s">
        <v>1647</v>
      </c>
      <c r="AM14" s="186" t="s">
        <v>1165</v>
      </c>
      <c r="AN14" s="186" t="s">
        <v>984</v>
      </c>
      <c r="AO14" s="186" t="s">
        <v>1156</v>
      </c>
      <c r="AP14" t="s">
        <v>1227</v>
      </c>
      <c r="AS14" s="168" t="s">
        <v>4034</v>
      </c>
    </row>
    <row r="15" spans="1:58">
      <c r="I15" s="143" t="s">
        <v>1444</v>
      </c>
      <c r="J15" s="144" t="s">
        <v>241</v>
      </c>
      <c r="M15" t="s">
        <v>2686</v>
      </c>
      <c r="P15" t="s">
        <v>2686</v>
      </c>
      <c r="S15" s="143" t="s">
        <v>1558</v>
      </c>
      <c r="T15" s="144" t="s">
        <v>1557</v>
      </c>
      <c r="U15" s="178" t="s">
        <v>389</v>
      </c>
      <c r="V15" s="150" t="s">
        <v>26</v>
      </c>
      <c r="W15" s="255"/>
      <c r="X15" s="255"/>
      <c r="Y15" s="180">
        <v>1299</v>
      </c>
      <c r="Z15" s="180" t="s">
        <v>1573</v>
      </c>
      <c r="AA15" s="180"/>
      <c r="AB15" s="180" t="s">
        <v>2586</v>
      </c>
      <c r="AC15" s="250" t="s">
        <v>2619</v>
      </c>
      <c r="AD15" t="s">
        <v>2854</v>
      </c>
      <c r="AE15" s="139" t="s">
        <v>1023</v>
      </c>
      <c r="AF15" s="140" t="s">
        <v>1024</v>
      </c>
      <c r="AG15" s="185" t="s">
        <v>1167</v>
      </c>
      <c r="AH15" s="185" t="s">
        <v>248</v>
      </c>
      <c r="AI15" s="185" t="s">
        <v>1156</v>
      </c>
      <c r="AK15" s="224" t="s">
        <v>4077</v>
      </c>
      <c r="AL15" s="225" t="s">
        <v>4078</v>
      </c>
      <c r="AM15" s="186" t="s">
        <v>2443</v>
      </c>
      <c r="AN15" s="186" t="s">
        <v>2441</v>
      </c>
      <c r="AO15" s="186" t="s">
        <v>1156</v>
      </c>
      <c r="AP15" t="s">
        <v>1228</v>
      </c>
      <c r="AS15" s="168" t="s">
        <v>4035</v>
      </c>
    </row>
    <row r="16" spans="1:58">
      <c r="I16" s="143" t="s">
        <v>1445</v>
      </c>
      <c r="J16" s="144" t="s">
        <v>1435</v>
      </c>
      <c r="M16" t="s">
        <v>2687</v>
      </c>
      <c r="P16" t="s">
        <v>2687</v>
      </c>
      <c r="S16" s="143" t="s">
        <v>2926</v>
      </c>
      <c r="T16" s="143" t="s">
        <v>2927</v>
      </c>
      <c r="U16" s="178" t="s">
        <v>2542</v>
      </c>
      <c r="V16" s="150" t="s">
        <v>201</v>
      </c>
      <c r="W16" s="255"/>
      <c r="X16" s="255"/>
      <c r="Y16" s="180">
        <v>1300</v>
      </c>
      <c r="Z16" s="180" t="s">
        <v>1574</v>
      </c>
      <c r="AA16" s="180"/>
      <c r="AB16" s="180" t="s">
        <v>2504</v>
      </c>
      <c r="AC16" s="250" t="s">
        <v>2635</v>
      </c>
      <c r="AD16" t="s">
        <v>4640</v>
      </c>
      <c r="AE16" s="139" t="s">
        <v>2985</v>
      </c>
      <c r="AF16" s="140" t="s">
        <v>2986</v>
      </c>
      <c r="AG16" s="185" t="s">
        <v>1168</v>
      </c>
      <c r="AH16" s="185" t="s">
        <v>249</v>
      </c>
      <c r="AI16" s="185" t="s">
        <v>1156</v>
      </c>
      <c r="AK16" s="224" t="s">
        <v>2872</v>
      </c>
      <c r="AL16" s="225" t="s">
        <v>2873</v>
      </c>
      <c r="AM16" s="186" t="s">
        <v>2495</v>
      </c>
      <c r="AN16" s="186" t="s">
        <v>20</v>
      </c>
      <c r="AO16" s="186" t="s">
        <v>1156</v>
      </c>
      <c r="AP16" t="s">
        <v>1229</v>
      </c>
      <c r="AS16" s="168" t="s">
        <v>4036</v>
      </c>
    </row>
    <row r="17" spans="9:45">
      <c r="I17" s="143" t="s">
        <v>2496</v>
      </c>
      <c r="J17" s="144" t="s">
        <v>1833</v>
      </c>
      <c r="M17" t="s">
        <v>2688</v>
      </c>
      <c r="P17" t="s">
        <v>2688</v>
      </c>
      <c r="S17" s="143" t="s">
        <v>2498</v>
      </c>
      <c r="T17" s="144" t="s">
        <v>40</v>
      </c>
      <c r="U17" s="178" t="s">
        <v>6716</v>
      </c>
      <c r="V17" s="150" t="s">
        <v>6717</v>
      </c>
      <c r="Y17" s="180">
        <v>1310</v>
      </c>
      <c r="Z17" s="180" t="s">
        <v>1575</v>
      </c>
      <c r="AA17" s="180"/>
      <c r="AB17" s="180" t="s">
        <v>2568</v>
      </c>
      <c r="AC17" s="250" t="s">
        <v>2626</v>
      </c>
      <c r="AE17" s="139" t="s">
        <v>2744</v>
      </c>
      <c r="AF17" s="140" t="s">
        <v>2745</v>
      </c>
      <c r="AG17" s="185" t="s">
        <v>1169</v>
      </c>
      <c r="AH17" s="185" t="s">
        <v>1170</v>
      </c>
      <c r="AI17" s="185" t="s">
        <v>1156</v>
      </c>
      <c r="AK17" s="224" t="s">
        <v>3650</v>
      </c>
      <c r="AL17" s="225" t="s">
        <v>1431</v>
      </c>
      <c r="AM17" s="186" t="s">
        <v>2495</v>
      </c>
      <c r="AN17" s="186" t="s">
        <v>1166</v>
      </c>
      <c r="AO17" s="186" t="s">
        <v>1156</v>
      </c>
      <c r="AP17" t="s">
        <v>2348</v>
      </c>
      <c r="AS17" s="168" t="s">
        <v>4037</v>
      </c>
    </row>
    <row r="18" spans="9:45">
      <c r="I18" s="143" t="s">
        <v>2497</v>
      </c>
      <c r="J18" s="144" t="s">
        <v>20</v>
      </c>
      <c r="M18" t="s">
        <v>2689</v>
      </c>
      <c r="P18" t="s">
        <v>2689</v>
      </c>
      <c r="S18" s="143" t="s">
        <v>6719</v>
      </c>
      <c r="T18" s="144" t="s">
        <v>6720</v>
      </c>
      <c r="U18" s="179" t="s">
        <v>6689</v>
      </c>
      <c r="V18" s="151" t="s">
        <v>6690</v>
      </c>
      <c r="Y18" s="180">
        <v>1320</v>
      </c>
      <c r="Z18" s="180" t="s">
        <v>1576</v>
      </c>
      <c r="AA18" s="180"/>
      <c r="AB18" s="180" t="s">
        <v>2505</v>
      </c>
      <c r="AC18" s="250" t="s">
        <v>2639</v>
      </c>
      <c r="AE18" s="139" t="s">
        <v>396</v>
      </c>
      <c r="AF18" s="140" t="s">
        <v>205</v>
      </c>
      <c r="AG18" s="185" t="s">
        <v>1171</v>
      </c>
      <c r="AH18" s="185" t="s">
        <v>1172</v>
      </c>
      <c r="AI18" s="185" t="s">
        <v>1156</v>
      </c>
      <c r="AK18" s="224" t="s">
        <v>426</v>
      </c>
      <c r="AL18" s="225" t="s">
        <v>427</v>
      </c>
      <c r="AM18" s="186" t="s">
        <v>1608</v>
      </c>
      <c r="AN18" s="186" t="s">
        <v>1609</v>
      </c>
      <c r="AO18" s="186" t="s">
        <v>1156</v>
      </c>
      <c r="AP18" t="s">
        <v>2364</v>
      </c>
      <c r="AS18" s="168" t="s">
        <v>4038</v>
      </c>
    </row>
    <row r="19" spans="9:45">
      <c r="I19" s="143" t="s">
        <v>682</v>
      </c>
      <c r="J19" s="144" t="s">
        <v>683</v>
      </c>
      <c r="M19" t="s">
        <v>2681</v>
      </c>
      <c r="P19" t="s">
        <v>2681</v>
      </c>
      <c r="S19" s="143" t="s">
        <v>4266</v>
      </c>
      <c r="T19" s="144" t="s">
        <v>4267</v>
      </c>
      <c r="Y19" s="180">
        <v>1330</v>
      </c>
      <c r="Z19" s="180" t="s">
        <v>1577</v>
      </c>
      <c r="AA19" s="180"/>
      <c r="AB19" s="180" t="s">
        <v>2590</v>
      </c>
      <c r="AC19" s="250" t="s">
        <v>2614</v>
      </c>
      <c r="AE19" s="139" t="s">
        <v>1246</v>
      </c>
      <c r="AF19" s="140" t="s">
        <v>1245</v>
      </c>
      <c r="AG19" s="185" t="s">
        <v>1486</v>
      </c>
      <c r="AH19" s="185" t="s">
        <v>1201</v>
      </c>
      <c r="AI19" s="185" t="s">
        <v>1156</v>
      </c>
      <c r="AK19" s="224" t="s">
        <v>1654</v>
      </c>
      <c r="AL19" s="225" t="s">
        <v>1655</v>
      </c>
      <c r="AM19" s="186" t="s">
        <v>1168</v>
      </c>
      <c r="AN19" s="186" t="s">
        <v>249</v>
      </c>
      <c r="AO19" s="186" t="s">
        <v>1156</v>
      </c>
      <c r="AP19" t="s">
        <v>4051</v>
      </c>
    </row>
    <row r="20" spans="9:45">
      <c r="I20" s="143" t="s">
        <v>401</v>
      </c>
      <c r="J20" s="144" t="s">
        <v>22</v>
      </c>
      <c r="M20" t="s">
        <v>2682</v>
      </c>
      <c r="P20" t="s">
        <v>2682</v>
      </c>
      <c r="S20" s="143" t="s">
        <v>686</v>
      </c>
      <c r="T20" s="144" t="s">
        <v>687</v>
      </c>
      <c r="Y20" s="180">
        <v>1340</v>
      </c>
      <c r="Z20" s="180" t="s">
        <v>1578</v>
      </c>
      <c r="AA20" s="180"/>
      <c r="AB20" s="180" t="s">
        <v>2569</v>
      </c>
      <c r="AC20" s="250" t="s">
        <v>2627</v>
      </c>
      <c r="AE20" s="139" t="s">
        <v>747</v>
      </c>
      <c r="AF20" s="140" t="s">
        <v>748</v>
      </c>
      <c r="AG20" s="185" t="s">
        <v>1173</v>
      </c>
      <c r="AH20" s="185" t="s">
        <v>687</v>
      </c>
      <c r="AI20" s="185" t="s">
        <v>1156</v>
      </c>
      <c r="AK20" s="224" t="s">
        <v>1855</v>
      </c>
      <c r="AL20" s="225" t="s">
        <v>1856</v>
      </c>
      <c r="AM20" s="186" t="s">
        <v>1169</v>
      </c>
      <c r="AN20" s="186" t="s">
        <v>1170</v>
      </c>
      <c r="AO20" s="186" t="s">
        <v>1156</v>
      </c>
      <c r="AP20" t="s">
        <v>4052</v>
      </c>
    </row>
    <row r="21" spans="9:45">
      <c r="I21" s="143" t="s">
        <v>400</v>
      </c>
      <c r="J21" s="144" t="s">
        <v>210</v>
      </c>
      <c r="M21" t="s">
        <v>2690</v>
      </c>
      <c r="P21" t="s">
        <v>2690</v>
      </c>
      <c r="S21" s="143" t="s">
        <v>418</v>
      </c>
      <c r="T21" s="144" t="s">
        <v>195</v>
      </c>
      <c r="Y21" s="180">
        <v>1399</v>
      </c>
      <c r="Z21" s="180" t="s">
        <v>1579</v>
      </c>
      <c r="AA21" s="180"/>
      <c r="AB21" s="180" t="s">
        <v>2581</v>
      </c>
      <c r="AC21" s="250" t="s">
        <v>2611</v>
      </c>
      <c r="AE21" s="139" t="s">
        <v>743</v>
      </c>
      <c r="AF21" s="140" t="s">
        <v>744</v>
      </c>
      <c r="AG21" s="185" t="s">
        <v>394</v>
      </c>
      <c r="AH21" s="185" t="s">
        <v>146</v>
      </c>
      <c r="AI21" s="185" t="s">
        <v>1156</v>
      </c>
      <c r="AK21" s="224" t="s">
        <v>1056</v>
      </c>
      <c r="AL21" s="225" t="s">
        <v>1057</v>
      </c>
      <c r="AM21" s="186" t="s">
        <v>1171</v>
      </c>
      <c r="AN21" s="186" t="s">
        <v>1172</v>
      </c>
      <c r="AO21" s="186" t="s">
        <v>1156</v>
      </c>
    </row>
    <row r="22" spans="9:45">
      <c r="I22" s="143" t="s">
        <v>394</v>
      </c>
      <c r="J22" s="144" t="s">
        <v>146</v>
      </c>
      <c r="M22" t="s">
        <v>1160</v>
      </c>
      <c r="P22" t="s">
        <v>1160</v>
      </c>
      <c r="S22" s="143" t="s">
        <v>419</v>
      </c>
      <c r="T22" s="144" t="s">
        <v>146</v>
      </c>
      <c r="Y22" s="180">
        <v>1440</v>
      </c>
      <c r="Z22" s="180" t="s">
        <v>2810</v>
      </c>
      <c r="AA22" s="180"/>
      <c r="AB22" s="180" t="s">
        <v>2506</v>
      </c>
      <c r="AC22" s="250" t="s">
        <v>2640</v>
      </c>
      <c r="AE22" s="139" t="s">
        <v>395</v>
      </c>
      <c r="AF22" s="140" t="s">
        <v>251</v>
      </c>
      <c r="AG22" s="185" t="s">
        <v>391</v>
      </c>
      <c r="AH22" s="185" t="s">
        <v>21</v>
      </c>
      <c r="AI22" s="185" t="s">
        <v>1156</v>
      </c>
      <c r="AK22" s="224" t="s">
        <v>3597</v>
      </c>
      <c r="AL22" s="225" t="s">
        <v>3598</v>
      </c>
      <c r="AM22" s="186" t="s">
        <v>1200</v>
      </c>
      <c r="AN22" s="186" t="s">
        <v>1201</v>
      </c>
      <c r="AO22" s="186" t="s">
        <v>1156</v>
      </c>
    </row>
    <row r="23" spans="9:45">
      <c r="I23" s="143" t="s">
        <v>738</v>
      </c>
      <c r="J23" s="144" t="s">
        <v>739</v>
      </c>
      <c r="M23" t="s">
        <v>3897</v>
      </c>
      <c r="P23" t="s">
        <v>3897</v>
      </c>
      <c r="S23" s="143" t="s">
        <v>416</v>
      </c>
      <c r="T23" s="144" t="s">
        <v>42</v>
      </c>
      <c r="Y23" s="180">
        <v>1450</v>
      </c>
      <c r="Z23" s="180" t="s">
        <v>2811</v>
      </c>
      <c r="AA23" s="180"/>
      <c r="AB23" s="180" t="s">
        <v>2591</v>
      </c>
      <c r="AC23" s="250" t="s">
        <v>2615</v>
      </c>
      <c r="AE23" s="139" t="s">
        <v>2360</v>
      </c>
      <c r="AF23" s="140" t="s">
        <v>2361</v>
      </c>
      <c r="AG23" s="185" t="s">
        <v>6706</v>
      </c>
      <c r="AH23" s="185" t="s">
        <v>1048</v>
      </c>
      <c r="AI23" s="185" t="s">
        <v>1156</v>
      </c>
      <c r="AK23" s="224" t="s">
        <v>1677</v>
      </c>
      <c r="AL23" s="225" t="s">
        <v>1678</v>
      </c>
      <c r="AM23" s="186" t="s">
        <v>2444</v>
      </c>
      <c r="AN23" s="186" t="s">
        <v>2442</v>
      </c>
      <c r="AO23" s="186" t="s">
        <v>1156</v>
      </c>
    </row>
    <row r="24" spans="9:45">
      <c r="I24" s="143" t="s">
        <v>415</v>
      </c>
      <c r="J24" s="144" t="s">
        <v>24</v>
      </c>
      <c r="M24" t="s">
        <v>4207</v>
      </c>
      <c r="P24" t="s">
        <v>4207</v>
      </c>
      <c r="S24" s="143" t="s">
        <v>162</v>
      </c>
      <c r="T24" s="144" t="s">
        <v>43</v>
      </c>
      <c r="Y24" s="180">
        <v>1460</v>
      </c>
      <c r="Z24" s="180" t="s">
        <v>2813</v>
      </c>
      <c r="AA24" s="180"/>
      <c r="AB24" s="180" t="s">
        <v>2570</v>
      </c>
      <c r="AC24" s="250" t="s">
        <v>2628</v>
      </c>
      <c r="AE24" s="139" t="s">
        <v>6565</v>
      </c>
      <c r="AF24" s="140" t="s">
        <v>6549</v>
      </c>
      <c r="AG24" s="185" t="s">
        <v>162</v>
      </c>
      <c r="AH24" s="185" t="s">
        <v>43</v>
      </c>
      <c r="AI24" s="185" t="s">
        <v>1156</v>
      </c>
      <c r="AK24" s="224" t="s">
        <v>2470</v>
      </c>
      <c r="AL24" s="225" t="s">
        <v>2471</v>
      </c>
      <c r="AM24" s="186" t="s">
        <v>1173</v>
      </c>
      <c r="AN24" s="186" t="s">
        <v>687</v>
      </c>
      <c r="AO24" s="186" t="s">
        <v>1156</v>
      </c>
    </row>
    <row r="25" spans="9:45">
      <c r="I25" s="143" t="s">
        <v>391</v>
      </c>
      <c r="J25" s="144" t="s">
        <v>21</v>
      </c>
      <c r="M25" t="s">
        <v>4503</v>
      </c>
      <c r="P25" t="s">
        <v>4503</v>
      </c>
      <c r="S25" s="143" t="s">
        <v>391</v>
      </c>
      <c r="T25" s="144" t="s">
        <v>21</v>
      </c>
      <c r="Y25" s="180">
        <v>1499</v>
      </c>
      <c r="Z25" s="180" t="s">
        <v>2812</v>
      </c>
      <c r="AA25" s="180"/>
      <c r="AB25" s="180" t="s">
        <v>2582</v>
      </c>
      <c r="AC25" s="250" t="s">
        <v>2612</v>
      </c>
      <c r="AE25" s="139" t="s">
        <v>404</v>
      </c>
      <c r="AF25" s="140" t="s">
        <v>238</v>
      </c>
      <c r="AG25" s="185" t="s">
        <v>1353</v>
      </c>
      <c r="AH25" s="185" t="s">
        <v>26</v>
      </c>
      <c r="AI25" s="185" t="s">
        <v>1156</v>
      </c>
      <c r="AK25" s="224" t="s">
        <v>1370</v>
      </c>
      <c r="AL25" s="225" t="s">
        <v>1371</v>
      </c>
      <c r="AM25" s="186" t="s">
        <v>394</v>
      </c>
      <c r="AN25" s="186" t="s">
        <v>146</v>
      </c>
      <c r="AO25" s="186" t="s">
        <v>1156</v>
      </c>
    </row>
    <row r="26" spans="9:45">
      <c r="I26" s="143" t="s">
        <v>162</v>
      </c>
      <c r="J26" s="144" t="s">
        <v>25</v>
      </c>
      <c r="S26" s="143" t="s">
        <v>401</v>
      </c>
      <c r="T26" s="144" t="s">
        <v>22</v>
      </c>
      <c r="Y26" s="180">
        <v>2100</v>
      </c>
      <c r="Z26" s="180" t="s">
        <v>1580</v>
      </c>
      <c r="AA26" s="180"/>
      <c r="AB26" s="180" t="s">
        <v>2507</v>
      </c>
      <c r="AC26" s="250" t="s">
        <v>2642</v>
      </c>
      <c r="AE26" s="139" t="s">
        <v>424</v>
      </c>
      <c r="AF26" s="140" t="s">
        <v>422</v>
      </c>
      <c r="AG26" s="185" t="s">
        <v>1122</v>
      </c>
      <c r="AH26" s="185" t="s">
        <v>1114</v>
      </c>
      <c r="AI26" s="185" t="s">
        <v>1175</v>
      </c>
      <c r="AK26" s="224" t="s">
        <v>7762</v>
      </c>
      <c r="AL26" s="225" t="s">
        <v>7763</v>
      </c>
      <c r="AM26" s="186" t="s">
        <v>391</v>
      </c>
      <c r="AN26" s="186" t="s">
        <v>21</v>
      </c>
      <c r="AO26" s="186" t="s">
        <v>1156</v>
      </c>
    </row>
    <row r="27" spans="9:45">
      <c r="I27" s="143" t="s">
        <v>389</v>
      </c>
      <c r="J27" s="144" t="s">
        <v>26</v>
      </c>
      <c r="S27" s="143" t="s">
        <v>411</v>
      </c>
      <c r="T27" s="144" t="s">
        <v>26</v>
      </c>
      <c r="Y27" s="180">
        <v>2110</v>
      </c>
      <c r="Z27" s="180" t="s">
        <v>1581</v>
      </c>
      <c r="AA27" s="180"/>
      <c r="AB27" s="180" t="s">
        <v>2592</v>
      </c>
      <c r="AC27" s="250" t="s">
        <v>2616</v>
      </c>
      <c r="AE27" s="139" t="s">
        <v>423</v>
      </c>
      <c r="AF27" s="140" t="s">
        <v>421</v>
      </c>
      <c r="AG27" s="185" t="s">
        <v>1123</v>
      </c>
      <c r="AH27" s="185" t="s">
        <v>1115</v>
      </c>
      <c r="AI27" s="185" t="s">
        <v>1175</v>
      </c>
      <c r="AK27" s="224" t="s">
        <v>1607</v>
      </c>
      <c r="AL27" s="225" t="s">
        <v>1606</v>
      </c>
      <c r="AM27" s="186" t="s">
        <v>1174</v>
      </c>
      <c r="AN27" s="186" t="s">
        <v>1048</v>
      </c>
      <c r="AO27" s="186" t="s">
        <v>1156</v>
      </c>
    </row>
    <row r="28" spans="9:45">
      <c r="I28" s="143" t="s">
        <v>4753</v>
      </c>
      <c r="J28" s="144" t="s">
        <v>4754</v>
      </c>
      <c r="S28" s="143" t="s">
        <v>6737</v>
      </c>
      <c r="T28" s="144" t="s">
        <v>6738</v>
      </c>
      <c r="Y28" s="180">
        <v>2199</v>
      </c>
      <c r="Z28" s="180" t="s">
        <v>1582</v>
      </c>
      <c r="AA28" s="180"/>
      <c r="AB28" s="180" t="s">
        <v>2571</v>
      </c>
      <c r="AC28" s="250" t="s">
        <v>2629</v>
      </c>
      <c r="AE28" s="139" t="s">
        <v>985</v>
      </c>
      <c r="AF28" s="140" t="s">
        <v>241</v>
      </c>
      <c r="AG28" s="185" t="s">
        <v>1124</v>
      </c>
      <c r="AH28" s="185" t="s">
        <v>1116</v>
      </c>
      <c r="AI28" s="185" t="s">
        <v>1175</v>
      </c>
      <c r="AK28" s="224" t="s">
        <v>762</v>
      </c>
      <c r="AL28" s="225" t="s">
        <v>52</v>
      </c>
      <c r="AM28" s="186" t="s">
        <v>162</v>
      </c>
      <c r="AN28" s="186" t="s">
        <v>43</v>
      </c>
      <c r="AO28" s="186" t="s">
        <v>1156</v>
      </c>
    </row>
    <row r="29" spans="9:45">
      <c r="I29" s="143" t="s">
        <v>4755</v>
      </c>
      <c r="J29" s="144" t="s">
        <v>4756</v>
      </c>
      <c r="S29" s="145" t="s">
        <v>302</v>
      </c>
      <c r="T29" s="146"/>
      <c r="Y29" s="180">
        <v>2200</v>
      </c>
      <c r="Z29" s="180" t="s">
        <v>1583</v>
      </c>
      <c r="AA29" s="180"/>
      <c r="AB29" s="180" t="s">
        <v>2583</v>
      </c>
      <c r="AC29" s="250" t="s">
        <v>2613</v>
      </c>
      <c r="AE29" s="139" t="s">
        <v>1434</v>
      </c>
      <c r="AF29" s="140" t="s">
        <v>1435</v>
      </c>
      <c r="AG29" s="185" t="s">
        <v>1125</v>
      </c>
      <c r="AH29" s="185" t="s">
        <v>1117</v>
      </c>
      <c r="AI29" s="185" t="s">
        <v>1175</v>
      </c>
      <c r="AK29" s="224" t="s">
        <v>6492</v>
      </c>
      <c r="AL29" s="225" t="s">
        <v>6493</v>
      </c>
      <c r="AM29" s="186" t="s">
        <v>1122</v>
      </c>
      <c r="AN29" s="186" t="s">
        <v>1114</v>
      </c>
      <c r="AO29" s="186" t="s">
        <v>1156</v>
      </c>
    </row>
    <row r="30" spans="9:45">
      <c r="I30" s="143" t="s">
        <v>4757</v>
      </c>
      <c r="J30" s="144" t="s">
        <v>4758</v>
      </c>
      <c r="Y30" s="180">
        <v>2205</v>
      </c>
      <c r="Z30" s="180" t="s">
        <v>1584</v>
      </c>
      <c r="AA30" s="180"/>
      <c r="AB30" s="267" t="s">
        <v>2940</v>
      </c>
      <c r="AC30" s="250" t="s">
        <v>2941</v>
      </c>
      <c r="AE30" s="139" t="s">
        <v>1039</v>
      </c>
      <c r="AF30" s="140" t="s">
        <v>1038</v>
      </c>
      <c r="AG30" s="185" t="s">
        <v>1126</v>
      </c>
      <c r="AH30" s="185" t="s">
        <v>1118</v>
      </c>
      <c r="AI30" s="185" t="s">
        <v>1175</v>
      </c>
      <c r="AK30" s="224" t="s">
        <v>6927</v>
      </c>
      <c r="AL30" s="225" t="s">
        <v>6928</v>
      </c>
      <c r="AM30" s="186" t="s">
        <v>1123</v>
      </c>
      <c r="AN30" s="186" t="s">
        <v>1115</v>
      </c>
      <c r="AO30" s="186" t="s">
        <v>1175</v>
      </c>
    </row>
    <row r="31" spans="9:45">
      <c r="I31" s="143" t="s">
        <v>4759</v>
      </c>
      <c r="J31" s="144" t="s">
        <v>4760</v>
      </c>
      <c r="Y31" s="180">
        <v>2210</v>
      </c>
      <c r="Z31" s="180" t="s">
        <v>1585</v>
      </c>
      <c r="AA31" s="180"/>
      <c r="AB31" s="267" t="s">
        <v>2939</v>
      </c>
      <c r="AC31" s="250" t="s">
        <v>2942</v>
      </c>
      <c r="AE31" s="139" t="s">
        <v>1242</v>
      </c>
      <c r="AF31" s="140" t="s">
        <v>1243</v>
      </c>
      <c r="AG31" s="185" t="s">
        <v>1127</v>
      </c>
      <c r="AH31" s="185" t="s">
        <v>1119</v>
      </c>
      <c r="AI31" s="185" t="s">
        <v>1175</v>
      </c>
      <c r="AK31" s="224" t="s">
        <v>4527</v>
      </c>
      <c r="AL31" s="225" t="s">
        <v>4528</v>
      </c>
      <c r="AM31" s="186" t="s">
        <v>1124</v>
      </c>
      <c r="AN31" s="186" t="s">
        <v>1116</v>
      </c>
      <c r="AO31" s="186" t="s">
        <v>1175</v>
      </c>
    </row>
    <row r="32" spans="9:45">
      <c r="I32" s="143" t="s">
        <v>4763</v>
      </c>
      <c r="J32" s="144" t="s">
        <v>4764</v>
      </c>
      <c r="Y32" s="180">
        <v>2230</v>
      </c>
      <c r="Z32" s="180" t="s">
        <v>1586</v>
      </c>
      <c r="AA32" s="181"/>
      <c r="AB32" t="s">
        <v>2938</v>
      </c>
      <c r="AC32" s="250" t="s">
        <v>2943</v>
      </c>
      <c r="AE32" s="139" t="s">
        <v>2495</v>
      </c>
      <c r="AF32" s="140" t="s">
        <v>115</v>
      </c>
      <c r="AG32" s="185" t="s">
        <v>417</v>
      </c>
      <c r="AH32" s="185" t="s">
        <v>40</v>
      </c>
      <c r="AI32" s="185" t="s">
        <v>1175</v>
      </c>
      <c r="AK32" s="224" t="s">
        <v>3683</v>
      </c>
      <c r="AL32" s="225" t="s">
        <v>3684</v>
      </c>
      <c r="AM32" s="186" t="s">
        <v>1125</v>
      </c>
      <c r="AN32" s="186" t="s">
        <v>1117</v>
      </c>
      <c r="AO32" s="186" t="s">
        <v>1175</v>
      </c>
    </row>
    <row r="33" spans="9:41">
      <c r="I33" s="143" t="s">
        <v>1446</v>
      </c>
      <c r="J33" s="144" t="s">
        <v>1352</v>
      </c>
      <c r="Y33" s="180">
        <v>2299</v>
      </c>
      <c r="Z33" s="180" t="s">
        <v>1587</v>
      </c>
      <c r="AB33" t="s">
        <v>2937</v>
      </c>
      <c r="AC33" s="250" t="s">
        <v>2944</v>
      </c>
      <c r="AE33" s="139" t="s">
        <v>760</v>
      </c>
      <c r="AF33" s="140" t="s">
        <v>113</v>
      </c>
      <c r="AG33" s="185" t="s">
        <v>405</v>
      </c>
      <c r="AH33" s="185" t="s">
        <v>131</v>
      </c>
      <c r="AI33" s="185" t="s">
        <v>1175</v>
      </c>
      <c r="AK33" s="224" t="s">
        <v>1234</v>
      </c>
      <c r="AL33" s="225" t="s">
        <v>1235</v>
      </c>
      <c r="AM33" s="186" t="s">
        <v>1126</v>
      </c>
      <c r="AN33" s="186" t="s">
        <v>1118</v>
      </c>
      <c r="AO33" s="186" t="s">
        <v>1175</v>
      </c>
    </row>
    <row r="34" spans="9:41">
      <c r="I34" s="143" t="s">
        <v>4765</v>
      </c>
      <c r="J34" s="144" t="s">
        <v>6296</v>
      </c>
      <c r="Y34" s="180">
        <v>2300</v>
      </c>
      <c r="Z34" s="180" t="s">
        <v>1588</v>
      </c>
      <c r="AB34" t="s">
        <v>2509</v>
      </c>
      <c r="AC34" s="250" t="s">
        <v>2644</v>
      </c>
      <c r="AE34" s="139" t="s">
        <v>405</v>
      </c>
      <c r="AF34" s="140" t="s">
        <v>131</v>
      </c>
      <c r="AG34" s="185" t="s">
        <v>1129</v>
      </c>
      <c r="AH34" s="185" t="s">
        <v>1121</v>
      </c>
      <c r="AI34" s="185" t="s">
        <v>1175</v>
      </c>
      <c r="AK34" s="224" t="s">
        <v>1274</v>
      </c>
      <c r="AL34" s="225" t="s">
        <v>1275</v>
      </c>
      <c r="AM34" s="186" t="s">
        <v>2498</v>
      </c>
      <c r="AN34" s="186" t="s">
        <v>40</v>
      </c>
      <c r="AO34" s="186" t="s">
        <v>1175</v>
      </c>
    </row>
    <row r="35" spans="9:41">
      <c r="I35" s="143" t="s">
        <v>4766</v>
      </c>
      <c r="J35" s="144" t="s">
        <v>4767</v>
      </c>
      <c r="Y35" s="180">
        <v>2399</v>
      </c>
      <c r="Z35" s="180" t="s">
        <v>1589</v>
      </c>
      <c r="AB35" t="s">
        <v>2510</v>
      </c>
      <c r="AC35" s="250" t="s">
        <v>2643</v>
      </c>
      <c r="AE35" s="139" t="s">
        <v>2693</v>
      </c>
      <c r="AF35" s="140" t="s">
        <v>2694</v>
      </c>
      <c r="AK35" s="224" t="s">
        <v>6621</v>
      </c>
      <c r="AL35" s="225" t="s">
        <v>6622</v>
      </c>
      <c r="AM35" s="278" t="s">
        <v>2435</v>
      </c>
      <c r="AN35" s="186" t="s">
        <v>131</v>
      </c>
      <c r="AO35" s="186" t="s">
        <v>1175</v>
      </c>
    </row>
    <row r="36" spans="9:41">
      <c r="I36" s="143" t="s">
        <v>4830</v>
      </c>
      <c r="J36" s="144" t="s">
        <v>4831</v>
      </c>
      <c r="Y36" s="195" t="s">
        <v>1016</v>
      </c>
      <c r="Z36" s="181" t="s">
        <v>535</v>
      </c>
      <c r="AB36" s="180" t="s">
        <v>2508</v>
      </c>
      <c r="AC36" s="250" t="s">
        <v>2645</v>
      </c>
      <c r="AE36" s="139" t="s">
        <v>682</v>
      </c>
      <c r="AF36" s="140" t="s">
        <v>683</v>
      </c>
      <c r="AK36" s="224" t="s">
        <v>2856</v>
      </c>
      <c r="AL36" s="225" t="s">
        <v>2857</v>
      </c>
      <c r="AM36" s="186" t="s">
        <v>1128</v>
      </c>
      <c r="AN36" s="186" t="s">
        <v>1120</v>
      </c>
      <c r="AO36" s="186" t="s">
        <v>1175</v>
      </c>
    </row>
    <row r="37" spans="9:41">
      <c r="I37" s="143" t="s">
        <v>4768</v>
      </c>
      <c r="J37" s="144" t="s">
        <v>4769</v>
      </c>
      <c r="AB37" s="180" t="s">
        <v>2593</v>
      </c>
      <c r="AC37" s="250" t="s">
        <v>2610</v>
      </c>
      <c r="AE37" s="139" t="s">
        <v>394</v>
      </c>
      <c r="AF37" s="140" t="s">
        <v>146</v>
      </c>
      <c r="AK37" s="224" t="s">
        <v>1436</v>
      </c>
      <c r="AL37" s="225" t="s">
        <v>1437</v>
      </c>
      <c r="AM37" s="186" t="s">
        <v>1129</v>
      </c>
      <c r="AN37" s="186" t="s">
        <v>1121</v>
      </c>
      <c r="AO37" s="186" t="s">
        <v>1175</v>
      </c>
    </row>
    <row r="38" spans="9:41">
      <c r="I38" s="143" t="s">
        <v>4770</v>
      </c>
      <c r="J38" s="144" t="s">
        <v>4771</v>
      </c>
      <c r="AB38" s="180" t="s">
        <v>2580</v>
      </c>
      <c r="AC38" s="250" t="s">
        <v>2606</v>
      </c>
      <c r="AE38" s="139" t="s">
        <v>1052</v>
      </c>
      <c r="AF38" s="140" t="s">
        <v>1053</v>
      </c>
      <c r="AK38" s="224" t="s">
        <v>2412</v>
      </c>
      <c r="AL38" s="225" t="s">
        <v>2413</v>
      </c>
      <c r="AM38" s="168" t="s">
        <v>4016</v>
      </c>
      <c r="AN38" s="168" t="s">
        <v>4017</v>
      </c>
      <c r="AO38" s="168" t="s">
        <v>4018</v>
      </c>
    </row>
    <row r="39" spans="9:41">
      <c r="I39" s="143" t="s">
        <v>4808</v>
      </c>
      <c r="J39" s="144" t="s">
        <v>4809</v>
      </c>
      <c r="AB39" s="180" t="s">
        <v>2511</v>
      </c>
      <c r="AC39" s="250" t="s">
        <v>2646</v>
      </c>
      <c r="AE39" s="139" t="s">
        <v>740</v>
      </c>
      <c r="AF39" s="140" t="s">
        <v>739</v>
      </c>
      <c r="AK39" s="224" t="s">
        <v>2314</v>
      </c>
      <c r="AL39" s="225" t="s">
        <v>2315</v>
      </c>
      <c r="AM39" s="168" t="s">
        <v>4019</v>
      </c>
      <c r="AN39" s="168" t="s">
        <v>4020</v>
      </c>
      <c r="AO39" s="168" t="s">
        <v>4018</v>
      </c>
    </row>
    <row r="40" spans="9:41">
      <c r="I40" s="143" t="s">
        <v>4772</v>
      </c>
      <c r="J40" s="144" t="s">
        <v>4773</v>
      </c>
      <c r="AB40" s="180" t="s">
        <v>2573</v>
      </c>
      <c r="AC40" s="250" t="s">
        <v>2622</v>
      </c>
      <c r="AE40" s="139" t="s">
        <v>392</v>
      </c>
      <c r="AF40" s="140" t="s">
        <v>24</v>
      </c>
      <c r="AK40" s="224" t="s">
        <v>1046</v>
      </c>
      <c r="AL40" s="225" t="s">
        <v>1047</v>
      </c>
      <c r="AM40" s="168" t="s">
        <v>3908</v>
      </c>
      <c r="AN40" s="168" t="s">
        <v>4021</v>
      </c>
      <c r="AO40" s="168" t="s">
        <v>4018</v>
      </c>
    </row>
    <row r="41" spans="9:41">
      <c r="I41" s="143" t="s">
        <v>4774</v>
      </c>
      <c r="J41" s="144" t="s">
        <v>4775</v>
      </c>
      <c r="AB41" s="180" t="s">
        <v>2512</v>
      </c>
      <c r="AC41" s="250" t="s">
        <v>2647</v>
      </c>
      <c r="AE41" s="139" t="s">
        <v>162</v>
      </c>
      <c r="AF41" s="140" t="s">
        <v>25</v>
      </c>
      <c r="AK41" s="224" t="s">
        <v>1178</v>
      </c>
      <c r="AL41" s="225" t="s">
        <v>1179</v>
      </c>
      <c r="AM41" s="168" t="s">
        <v>4022</v>
      </c>
      <c r="AN41" s="168" t="s">
        <v>4023</v>
      </c>
      <c r="AO41" s="168" t="s">
        <v>4018</v>
      </c>
    </row>
    <row r="42" spans="9:41">
      <c r="I42" s="143" t="s">
        <v>4874</v>
      </c>
      <c r="J42" s="144" t="s">
        <v>4017</v>
      </c>
      <c r="AB42" s="180" t="s">
        <v>2594</v>
      </c>
      <c r="AC42" s="250" t="s">
        <v>2607</v>
      </c>
      <c r="AE42" s="139" t="s">
        <v>393</v>
      </c>
      <c r="AF42" s="140" t="s">
        <v>242</v>
      </c>
      <c r="AK42" s="224" t="s">
        <v>2808</v>
      </c>
      <c r="AL42" s="225" t="s">
        <v>2809</v>
      </c>
      <c r="AM42" s="168" t="s">
        <v>3946</v>
      </c>
      <c r="AN42" s="168" t="s">
        <v>3947</v>
      </c>
      <c r="AO42" s="168" t="s">
        <v>4018</v>
      </c>
    </row>
    <row r="43" spans="9:41">
      <c r="I43" s="143" t="s">
        <v>4203</v>
      </c>
      <c r="J43" s="144" t="s">
        <v>4776</v>
      </c>
      <c r="AB43" s="180" t="s">
        <v>2574</v>
      </c>
      <c r="AC43" s="250" t="s">
        <v>2623</v>
      </c>
      <c r="AE43" s="139" t="s">
        <v>1044</v>
      </c>
      <c r="AF43" s="140" t="s">
        <v>1045</v>
      </c>
      <c r="AK43" s="224" t="s">
        <v>4410</v>
      </c>
      <c r="AL43" s="225" t="s">
        <v>4411</v>
      </c>
      <c r="AM43" s="168" t="s">
        <v>4024</v>
      </c>
      <c r="AN43" s="168" t="s">
        <v>4025</v>
      </c>
      <c r="AO43" s="168" t="s">
        <v>4018</v>
      </c>
    </row>
    <row r="44" spans="9:41">
      <c r="I44" s="143" t="s">
        <v>4777</v>
      </c>
      <c r="J44" s="144" t="s">
        <v>4778</v>
      </c>
      <c r="AB44" s="180" t="s">
        <v>2577</v>
      </c>
      <c r="AC44" s="250" t="s">
        <v>2603</v>
      </c>
      <c r="AE44" s="139" t="s">
        <v>391</v>
      </c>
      <c r="AF44" s="140" t="s">
        <v>21</v>
      </c>
      <c r="AK44" s="224" t="s">
        <v>6636</v>
      </c>
      <c r="AL44" s="225" t="s">
        <v>6637</v>
      </c>
      <c r="AM44" s="168" t="s">
        <v>4026</v>
      </c>
      <c r="AN44" s="168" t="s">
        <v>4027</v>
      </c>
      <c r="AO44" s="168" t="s">
        <v>4018</v>
      </c>
    </row>
    <row r="45" spans="9:41">
      <c r="I45" s="143" t="s">
        <v>6297</v>
      </c>
      <c r="J45" s="144" t="s">
        <v>1292</v>
      </c>
      <c r="AB45" s="180" t="s">
        <v>2513</v>
      </c>
      <c r="AC45" s="250" t="s">
        <v>2648</v>
      </c>
      <c r="AE45" s="139" t="s">
        <v>1055</v>
      </c>
      <c r="AF45" s="140" t="s">
        <v>1054</v>
      </c>
      <c r="AK45" s="224" t="s">
        <v>1853</v>
      </c>
      <c r="AL45" s="225" t="s">
        <v>1854</v>
      </c>
      <c r="AM45" s="168" t="s">
        <v>3960</v>
      </c>
      <c r="AN45" s="168" t="s">
        <v>4028</v>
      </c>
      <c r="AO45" s="168" t="s">
        <v>4018</v>
      </c>
    </row>
    <row r="46" spans="9:41">
      <c r="I46" s="143" t="s">
        <v>6298</v>
      </c>
      <c r="J46" s="144" t="s">
        <v>1292</v>
      </c>
      <c r="AB46" s="180" t="s">
        <v>2514</v>
      </c>
      <c r="AC46" s="250" t="s">
        <v>2649</v>
      </c>
      <c r="AE46" s="139" t="s">
        <v>401</v>
      </c>
      <c r="AF46" s="140" t="s">
        <v>250</v>
      </c>
      <c r="AK46" s="224" t="s">
        <v>2695</v>
      </c>
      <c r="AL46" s="225" t="s">
        <v>2696</v>
      </c>
      <c r="AM46" s="168" t="s">
        <v>4029</v>
      </c>
      <c r="AN46" s="168" t="s">
        <v>4030</v>
      </c>
      <c r="AO46" s="168" t="s">
        <v>4018</v>
      </c>
    </row>
    <row r="47" spans="9:41">
      <c r="I47" s="143" t="s">
        <v>4780</v>
      </c>
      <c r="J47" s="144" t="s">
        <v>4781</v>
      </c>
      <c r="AB47" s="180" t="s">
        <v>2595</v>
      </c>
      <c r="AC47" s="250" t="s">
        <v>2608</v>
      </c>
      <c r="AE47" s="139" t="s">
        <v>400</v>
      </c>
      <c r="AF47" s="140" t="s">
        <v>210</v>
      </c>
      <c r="AK47" s="224" t="s">
        <v>7727</v>
      </c>
      <c r="AL47" s="225" t="s">
        <v>7728</v>
      </c>
    </row>
    <row r="48" spans="9:41">
      <c r="I48" s="143" t="s">
        <v>4784</v>
      </c>
      <c r="J48" s="144" t="s">
        <v>4785</v>
      </c>
      <c r="AB48" s="180" t="s">
        <v>2575</v>
      </c>
      <c r="AC48" s="250" t="s">
        <v>2624</v>
      </c>
      <c r="AE48" s="139" t="s">
        <v>1049</v>
      </c>
      <c r="AF48" s="140" t="s">
        <v>1050</v>
      </c>
      <c r="AK48" s="224" t="s">
        <v>4519</v>
      </c>
      <c r="AL48" s="225" t="s">
        <v>4303</v>
      </c>
    </row>
    <row r="49" spans="9:38">
      <c r="I49" s="143" t="s">
        <v>4782</v>
      </c>
      <c r="J49" s="144" t="s">
        <v>4783</v>
      </c>
      <c r="AB49" s="180" t="s">
        <v>2578</v>
      </c>
      <c r="AC49" s="250" t="s">
        <v>2604</v>
      </c>
      <c r="AE49" s="139" t="s">
        <v>390</v>
      </c>
      <c r="AF49" s="140" t="s">
        <v>243</v>
      </c>
      <c r="AK49" s="224" t="s">
        <v>4661</v>
      </c>
      <c r="AL49" s="225" t="s">
        <v>4662</v>
      </c>
    </row>
    <row r="50" spans="9:38">
      <c r="I50" s="143" t="s">
        <v>4790</v>
      </c>
      <c r="J50" s="144" t="s">
        <v>4791</v>
      </c>
      <c r="AB50" s="180" t="s">
        <v>2515</v>
      </c>
      <c r="AC50" s="250" t="s">
        <v>2650</v>
      </c>
      <c r="AE50" s="139" t="s">
        <v>389</v>
      </c>
      <c r="AF50" s="140" t="s">
        <v>26</v>
      </c>
      <c r="AK50" s="224" t="s">
        <v>4672</v>
      </c>
      <c r="AL50" s="225" t="s">
        <v>4671</v>
      </c>
    </row>
    <row r="51" spans="9:38">
      <c r="I51" s="143" t="s">
        <v>4786</v>
      </c>
      <c r="J51" s="144" t="s">
        <v>4787</v>
      </c>
      <c r="AB51" s="180" t="s">
        <v>2596</v>
      </c>
      <c r="AC51" s="250" t="s">
        <v>2609</v>
      </c>
      <c r="AE51" s="139" t="s">
        <v>1254</v>
      </c>
      <c r="AF51" s="140" t="s">
        <v>1255</v>
      </c>
      <c r="AK51" s="224" t="s">
        <v>1339</v>
      </c>
      <c r="AL51" s="225" t="s">
        <v>1340</v>
      </c>
    </row>
    <row r="52" spans="9:38">
      <c r="I52" s="143" t="s">
        <v>5662</v>
      </c>
      <c r="J52" s="144" t="s">
        <v>5663</v>
      </c>
      <c r="AB52" s="180" t="s">
        <v>2576</v>
      </c>
      <c r="AC52" s="250" t="s">
        <v>2625</v>
      </c>
      <c r="AE52" s="139" t="s">
        <v>402</v>
      </c>
      <c r="AF52" s="140" t="s">
        <v>239</v>
      </c>
      <c r="AK52" s="224" t="s">
        <v>408</v>
      </c>
      <c r="AL52" s="225" t="s">
        <v>253</v>
      </c>
    </row>
    <row r="53" spans="9:38">
      <c r="I53" s="143" t="s">
        <v>4788</v>
      </c>
      <c r="J53" s="144" t="s">
        <v>4789</v>
      </c>
      <c r="AB53" s="180" t="s">
        <v>2579</v>
      </c>
      <c r="AC53" s="250" t="s">
        <v>2605</v>
      </c>
      <c r="AE53" s="139"/>
      <c r="AF53" s="140"/>
      <c r="AK53" s="224" t="s">
        <v>2818</v>
      </c>
      <c r="AL53" s="225" t="s">
        <v>2819</v>
      </c>
    </row>
    <row r="54" spans="9:38">
      <c r="I54" s="143" t="s">
        <v>6566</v>
      </c>
      <c r="J54" s="144" t="s">
        <v>6567</v>
      </c>
      <c r="AB54" s="180" t="s">
        <v>3749</v>
      </c>
      <c r="AC54" s="250" t="s">
        <v>3762</v>
      </c>
      <c r="AE54" s="139"/>
      <c r="AF54" s="140"/>
      <c r="AK54" s="224" t="s">
        <v>6550</v>
      </c>
      <c r="AL54" s="225" t="s">
        <v>6551</v>
      </c>
    </row>
    <row r="55" spans="9:38">
      <c r="I55" s="143" t="s">
        <v>4846</v>
      </c>
      <c r="J55" s="144" t="s">
        <v>4847</v>
      </c>
      <c r="AB55" s="180" t="s">
        <v>3750</v>
      </c>
      <c r="AC55" s="250" t="s">
        <v>3770</v>
      </c>
      <c r="AE55" s="139"/>
      <c r="AF55" s="140"/>
      <c r="AK55" s="224" t="s">
        <v>428</v>
      </c>
      <c r="AL55" s="225" t="s">
        <v>429</v>
      </c>
    </row>
    <row r="56" spans="9:38">
      <c r="I56" s="143" t="s">
        <v>4867</v>
      </c>
      <c r="J56" s="144" t="s">
        <v>4868</v>
      </c>
      <c r="AB56" s="180" t="s">
        <v>3751</v>
      </c>
      <c r="AC56" s="250" t="s">
        <v>3763</v>
      </c>
      <c r="AE56" s="121"/>
      <c r="AF56" s="122"/>
      <c r="AK56" s="224" t="s">
        <v>2921</v>
      </c>
      <c r="AL56" s="225" t="s">
        <v>2922</v>
      </c>
    </row>
    <row r="57" spans="9:38">
      <c r="I57" s="143" t="s">
        <v>6299</v>
      </c>
      <c r="J57" s="144" t="s">
        <v>6300</v>
      </c>
      <c r="AB57" s="180" t="s">
        <v>3752</v>
      </c>
      <c r="AC57" s="250" t="s">
        <v>3764</v>
      </c>
      <c r="AK57" s="224" t="s">
        <v>6294</v>
      </c>
      <c r="AL57" s="225" t="s">
        <v>6295</v>
      </c>
    </row>
    <row r="58" spans="9:38">
      <c r="I58" s="143" t="s">
        <v>4793</v>
      </c>
      <c r="J58" s="144" t="s">
        <v>4794</v>
      </c>
      <c r="AB58" s="180" t="s">
        <v>3753</v>
      </c>
      <c r="AC58" s="250" t="s">
        <v>3771</v>
      </c>
      <c r="AK58" s="224" t="s">
        <v>1297</v>
      </c>
      <c r="AL58" s="225" t="s">
        <v>1298</v>
      </c>
    </row>
    <row r="59" spans="9:38">
      <c r="I59" s="143" t="s">
        <v>4850</v>
      </c>
      <c r="J59" s="144" t="s">
        <v>4851</v>
      </c>
      <c r="AB59" s="180" t="s">
        <v>3754</v>
      </c>
      <c r="AC59" s="250" t="s">
        <v>3765</v>
      </c>
      <c r="AK59" s="224" t="s">
        <v>2840</v>
      </c>
      <c r="AL59" s="225" t="s">
        <v>2841</v>
      </c>
    </row>
    <row r="60" spans="9:38">
      <c r="I60" s="143" t="s">
        <v>6301</v>
      </c>
      <c r="J60" s="144" t="s">
        <v>6302</v>
      </c>
      <c r="AB60" s="180" t="s">
        <v>3755</v>
      </c>
      <c r="AC60" s="250" t="s">
        <v>3766</v>
      </c>
      <c r="AK60" s="224" t="s">
        <v>3628</v>
      </c>
      <c r="AL60" s="225" t="s">
        <v>3629</v>
      </c>
    </row>
    <row r="61" spans="9:38">
      <c r="I61" s="143" t="s">
        <v>6303</v>
      </c>
      <c r="J61" s="144" t="s">
        <v>4797</v>
      </c>
      <c r="AB61" s="180" t="s">
        <v>3756</v>
      </c>
      <c r="AC61" s="250" t="s">
        <v>3772</v>
      </c>
      <c r="AK61" s="224" t="s">
        <v>1793</v>
      </c>
      <c r="AL61" s="225" t="s">
        <v>1794</v>
      </c>
    </row>
    <row r="62" spans="9:38">
      <c r="I62" s="143" t="s">
        <v>4798</v>
      </c>
      <c r="J62" s="144" t="s">
        <v>4799</v>
      </c>
      <c r="AB62" s="180" t="s">
        <v>3757</v>
      </c>
      <c r="AC62" s="250" t="s">
        <v>3767</v>
      </c>
      <c r="AK62" s="224" t="s">
        <v>3858</v>
      </c>
      <c r="AL62" s="225" t="s">
        <v>3859</v>
      </c>
    </row>
    <row r="63" spans="9:38">
      <c r="I63" s="143" t="s">
        <v>4800</v>
      </c>
      <c r="J63" s="144" t="s">
        <v>4801</v>
      </c>
      <c r="AB63" s="180" t="s">
        <v>3758</v>
      </c>
      <c r="AC63" s="250" t="s">
        <v>3768</v>
      </c>
      <c r="AK63" s="224" t="s">
        <v>2782</v>
      </c>
      <c r="AL63" s="225" t="s">
        <v>2289</v>
      </c>
    </row>
    <row r="64" spans="9:38">
      <c r="I64" s="143" t="s">
        <v>4805</v>
      </c>
      <c r="J64" s="144" t="s">
        <v>4806</v>
      </c>
      <c r="AB64" s="180" t="s">
        <v>3759</v>
      </c>
      <c r="AC64" s="250" t="s">
        <v>3773</v>
      </c>
      <c r="AK64" s="224" t="s">
        <v>1626</v>
      </c>
      <c r="AL64" s="225" t="s">
        <v>1627</v>
      </c>
    </row>
    <row r="65" spans="9:38">
      <c r="I65" s="143" t="s">
        <v>6304</v>
      </c>
      <c r="J65" s="144" t="s">
        <v>6305</v>
      </c>
      <c r="AB65" s="180" t="s">
        <v>3760</v>
      </c>
      <c r="AC65" s="250" t="s">
        <v>3769</v>
      </c>
      <c r="AK65" s="224" t="s">
        <v>1910</v>
      </c>
      <c r="AL65" s="225" t="s">
        <v>1058</v>
      </c>
    </row>
    <row r="66" spans="9:38">
      <c r="I66" s="143" t="s">
        <v>6306</v>
      </c>
      <c r="J66" s="144" t="s">
        <v>4804</v>
      </c>
      <c r="AB66" s="180"/>
      <c r="AC66" s="250"/>
      <c r="AK66" s="224" t="s">
        <v>6658</v>
      </c>
      <c r="AL66" s="225" t="s">
        <v>6659</v>
      </c>
    </row>
    <row r="67" spans="9:38">
      <c r="I67" s="143" t="s">
        <v>4810</v>
      </c>
      <c r="J67" s="144" t="s">
        <v>4811</v>
      </c>
      <c r="AB67" s="180"/>
      <c r="AC67" s="250"/>
      <c r="AK67" s="224" t="s">
        <v>1210</v>
      </c>
      <c r="AL67" s="225" t="s">
        <v>1211</v>
      </c>
    </row>
    <row r="68" spans="9:38">
      <c r="I68" s="143" t="s">
        <v>4456</v>
      </c>
      <c r="J68" s="144" t="s">
        <v>4807</v>
      </c>
      <c r="AB68" s="180"/>
      <c r="AC68" s="250"/>
      <c r="AK68" s="224" t="s">
        <v>1059</v>
      </c>
      <c r="AL68" s="225" t="s">
        <v>1060</v>
      </c>
    </row>
    <row r="69" spans="9:38">
      <c r="I69" s="143" t="s">
        <v>4812</v>
      </c>
      <c r="J69" s="144" t="s">
        <v>4813</v>
      </c>
      <c r="AB69" s="180"/>
      <c r="AC69" s="250"/>
      <c r="AK69" s="224" t="s">
        <v>7724</v>
      </c>
      <c r="AL69" s="225" t="s">
        <v>1897</v>
      </c>
    </row>
    <row r="70" spans="9:38">
      <c r="I70" s="143" t="s">
        <v>4814</v>
      </c>
      <c r="J70" s="144" t="s">
        <v>4815</v>
      </c>
      <c r="AB70" s="180"/>
      <c r="AC70" s="250"/>
      <c r="AK70" s="224" t="s">
        <v>62</v>
      </c>
      <c r="AL70" s="225" t="s">
        <v>1236</v>
      </c>
    </row>
    <row r="71" spans="9:38">
      <c r="I71" s="143" t="s">
        <v>5043</v>
      </c>
      <c r="J71" s="144" t="s">
        <v>5044</v>
      </c>
      <c r="AB71" s="180"/>
      <c r="AC71" s="250"/>
      <c r="AK71" s="224" t="s">
        <v>430</v>
      </c>
      <c r="AL71" s="225" t="s">
        <v>431</v>
      </c>
    </row>
    <row r="72" spans="9:38">
      <c r="I72" s="143" t="s">
        <v>4816</v>
      </c>
      <c r="J72" s="144" t="s">
        <v>4817</v>
      </c>
      <c r="AB72" s="180"/>
      <c r="AC72" s="250"/>
      <c r="AK72" s="224" t="s">
        <v>2874</v>
      </c>
      <c r="AL72" s="225" t="s">
        <v>2875</v>
      </c>
    </row>
    <row r="73" spans="9:38">
      <c r="I73" s="143" t="s">
        <v>1607</v>
      </c>
      <c r="J73" s="144" t="s">
        <v>2892</v>
      </c>
      <c r="AB73" s="180"/>
      <c r="AC73" s="250"/>
      <c r="AK73" s="224" t="s">
        <v>1202</v>
      </c>
      <c r="AL73" s="225" t="s">
        <v>1203</v>
      </c>
    </row>
    <row r="74" spans="9:38">
      <c r="I74" s="143" t="s">
        <v>6307</v>
      </c>
      <c r="J74" s="144" t="s">
        <v>2892</v>
      </c>
      <c r="AB74" s="180"/>
      <c r="AC74" s="250"/>
      <c r="AK74" s="224" t="s">
        <v>1634</v>
      </c>
      <c r="AL74" s="225" t="s">
        <v>1635</v>
      </c>
    </row>
    <row r="75" spans="9:38">
      <c r="I75" s="143" t="s">
        <v>4872</v>
      </c>
      <c r="J75" s="144" t="s">
        <v>4873</v>
      </c>
      <c r="AB75" s="180"/>
      <c r="AC75" s="250"/>
      <c r="AK75" s="224" t="s">
        <v>4516</v>
      </c>
      <c r="AL75" s="225" t="s">
        <v>4517</v>
      </c>
    </row>
    <row r="76" spans="9:38">
      <c r="I76" s="143" t="s">
        <v>6308</v>
      </c>
      <c r="J76" s="144" t="s">
        <v>6309</v>
      </c>
      <c r="AB76" s="180"/>
      <c r="AC76" s="250"/>
      <c r="AK76" s="224" t="s">
        <v>4079</v>
      </c>
      <c r="AL76" s="225" t="s">
        <v>4080</v>
      </c>
    </row>
    <row r="77" spans="9:38">
      <c r="I77" s="143" t="s">
        <v>4821</v>
      </c>
      <c r="J77" s="144" t="s">
        <v>4822</v>
      </c>
      <c r="AB77" s="180"/>
      <c r="AC77" s="250"/>
      <c r="AK77" s="224" t="s">
        <v>1180</v>
      </c>
      <c r="AL77" s="225" t="s">
        <v>1181</v>
      </c>
    </row>
    <row r="78" spans="9:38">
      <c r="I78" s="143" t="s">
        <v>4819</v>
      </c>
      <c r="J78" s="144" t="s">
        <v>4820</v>
      </c>
      <c r="AB78" s="180"/>
      <c r="AC78" s="250"/>
      <c r="AK78" s="224" t="s">
        <v>1204</v>
      </c>
      <c r="AL78" s="225" t="s">
        <v>1205</v>
      </c>
    </row>
    <row r="79" spans="9:38">
      <c r="I79" s="143" t="s">
        <v>4823</v>
      </c>
      <c r="J79" s="144" t="s">
        <v>4824</v>
      </c>
      <c r="AB79" s="180"/>
      <c r="AC79" s="250"/>
      <c r="AK79" s="224" t="s">
        <v>1628</v>
      </c>
      <c r="AL79" s="225" t="s">
        <v>1629</v>
      </c>
    </row>
    <row r="80" spans="9:38">
      <c r="I80" s="143" t="s">
        <v>4825</v>
      </c>
      <c r="J80" s="144" t="s">
        <v>4826</v>
      </c>
      <c r="AB80" s="180"/>
      <c r="AC80" s="250"/>
      <c r="AK80" s="224" t="s">
        <v>2795</v>
      </c>
      <c r="AL80" s="225" t="s">
        <v>2796</v>
      </c>
    </row>
    <row r="81" spans="9:38">
      <c r="I81" s="143" t="s">
        <v>4828</v>
      </c>
      <c r="J81" s="144" t="s">
        <v>4829</v>
      </c>
      <c r="AB81" s="180"/>
      <c r="AC81" s="250"/>
      <c r="AK81" s="224" t="s">
        <v>4262</v>
      </c>
      <c r="AL81" s="225" t="s">
        <v>4263</v>
      </c>
    </row>
    <row r="82" spans="9:38">
      <c r="I82" s="143" t="s">
        <v>4747</v>
      </c>
      <c r="J82" s="144" t="s">
        <v>4751</v>
      </c>
      <c r="AB82" s="180"/>
      <c r="AC82" s="250"/>
      <c r="AK82" s="224" t="s">
        <v>1212</v>
      </c>
      <c r="AL82" s="225" t="s">
        <v>1213</v>
      </c>
    </row>
    <row r="83" spans="9:38">
      <c r="I83" s="143" t="s">
        <v>4832</v>
      </c>
      <c r="J83" s="144" t="s">
        <v>4833</v>
      </c>
      <c r="AB83" s="180"/>
      <c r="AC83" s="250"/>
      <c r="AK83" s="224" t="s">
        <v>1216</v>
      </c>
      <c r="AL83" s="225" t="s">
        <v>1217</v>
      </c>
    </row>
    <row r="84" spans="9:38">
      <c r="I84" s="143" t="s">
        <v>4834</v>
      </c>
      <c r="J84" s="144" t="s">
        <v>4835</v>
      </c>
      <c r="AB84" s="180"/>
      <c r="AC84" s="250"/>
      <c r="AK84" s="224" t="s">
        <v>2858</v>
      </c>
      <c r="AL84" s="225" t="s">
        <v>2859</v>
      </c>
    </row>
    <row r="85" spans="9:38">
      <c r="I85" s="143" t="s">
        <v>4836</v>
      </c>
      <c r="J85" s="144" t="s">
        <v>4837</v>
      </c>
      <c r="AB85" s="180"/>
      <c r="AC85" s="250"/>
      <c r="AK85" s="224" t="s">
        <v>2562</v>
      </c>
      <c r="AL85" s="225" t="s">
        <v>2563</v>
      </c>
    </row>
    <row r="86" spans="9:38">
      <c r="I86" s="143" t="s">
        <v>4838</v>
      </c>
      <c r="J86" s="144" t="s">
        <v>4839</v>
      </c>
      <c r="AB86" s="180"/>
      <c r="AC86" s="250"/>
      <c r="AK86" s="224" t="s">
        <v>1063</v>
      </c>
      <c r="AL86" s="225" t="s">
        <v>1064</v>
      </c>
    </row>
    <row r="87" spans="9:38">
      <c r="I87" s="143" t="s">
        <v>4842</v>
      </c>
      <c r="J87" s="144" t="s">
        <v>4843</v>
      </c>
      <c r="AB87" s="180"/>
      <c r="AC87" s="250"/>
      <c r="AK87" s="224" t="s">
        <v>1132</v>
      </c>
      <c r="AL87" s="225" t="s">
        <v>1133</v>
      </c>
    </row>
    <row r="88" spans="9:38">
      <c r="I88" s="143" t="s">
        <v>4840</v>
      </c>
      <c r="J88" s="144" t="s">
        <v>4841</v>
      </c>
      <c r="AB88" s="180"/>
      <c r="AC88" s="250"/>
      <c r="AK88" s="224" t="s">
        <v>3630</v>
      </c>
      <c r="AL88" s="225" t="s">
        <v>3631</v>
      </c>
    </row>
    <row r="89" spans="9:38">
      <c r="I89" s="143" t="s">
        <v>4848</v>
      </c>
      <c r="J89" s="144" t="s">
        <v>4849</v>
      </c>
      <c r="AB89" s="180"/>
      <c r="AC89" s="250"/>
      <c r="AK89" s="224" t="s">
        <v>1681</v>
      </c>
      <c r="AL89" s="225" t="s">
        <v>1682</v>
      </c>
    </row>
    <row r="90" spans="9:38">
      <c r="I90" s="143" t="s">
        <v>6310</v>
      </c>
      <c r="J90" s="144" t="s">
        <v>4853</v>
      </c>
      <c r="AB90" s="180"/>
      <c r="AC90" s="250"/>
      <c r="AK90" s="224" t="s">
        <v>1618</v>
      </c>
      <c r="AL90" s="225" t="s">
        <v>2379</v>
      </c>
    </row>
    <row r="91" spans="9:38">
      <c r="I91" s="143" t="s">
        <v>4854</v>
      </c>
      <c r="J91" s="144" t="s">
        <v>4855</v>
      </c>
      <c r="AB91" s="180"/>
      <c r="AC91" s="250"/>
      <c r="AK91" s="224" t="s">
        <v>4164</v>
      </c>
      <c r="AL91" s="225" t="s">
        <v>4165</v>
      </c>
    </row>
    <row r="92" spans="9:38">
      <c r="I92" s="143" t="s">
        <v>4860</v>
      </c>
      <c r="J92" s="144" t="s">
        <v>4861</v>
      </c>
      <c r="AB92" s="180"/>
      <c r="AC92" s="250"/>
      <c r="AK92" s="224" t="s">
        <v>4123</v>
      </c>
      <c r="AL92" s="225" t="s">
        <v>4124</v>
      </c>
    </row>
    <row r="93" spans="9:38">
      <c r="I93" s="143" t="s">
        <v>6311</v>
      </c>
      <c r="J93" s="144" t="s">
        <v>4857</v>
      </c>
      <c r="AB93" s="180"/>
      <c r="AC93" s="250"/>
      <c r="AK93" s="224" t="s">
        <v>2369</v>
      </c>
      <c r="AL93" s="225" t="s">
        <v>2370</v>
      </c>
    </row>
    <row r="94" spans="9:38">
      <c r="I94" s="143" t="s">
        <v>4858</v>
      </c>
      <c r="J94" s="144" t="s">
        <v>4859</v>
      </c>
      <c r="AB94" s="180"/>
      <c r="AC94" s="250"/>
      <c r="AK94" s="224" t="s">
        <v>1432</v>
      </c>
      <c r="AL94" s="225" t="s">
        <v>1433</v>
      </c>
    </row>
    <row r="95" spans="9:38">
      <c r="I95" s="143" t="s">
        <v>4862</v>
      </c>
      <c r="J95" s="144" t="s">
        <v>4863</v>
      </c>
      <c r="AB95" s="180"/>
      <c r="AC95" s="250"/>
      <c r="AK95" s="224" t="s">
        <v>1667</v>
      </c>
      <c r="AL95" s="225" t="s">
        <v>1668</v>
      </c>
    </row>
    <row r="96" spans="9:38">
      <c r="I96" s="143" t="s">
        <v>4864</v>
      </c>
      <c r="J96" s="144" t="s">
        <v>4865</v>
      </c>
      <c r="AB96" s="180"/>
      <c r="AC96" s="250"/>
      <c r="AK96" s="224" t="s">
        <v>1907</v>
      </c>
      <c r="AL96" s="225" t="s">
        <v>1908</v>
      </c>
    </row>
    <row r="97" spans="9:38">
      <c r="I97" s="143" t="s">
        <v>3780</v>
      </c>
      <c r="J97" s="144" t="s">
        <v>4866</v>
      </c>
      <c r="AB97" s="180"/>
      <c r="AC97" s="250"/>
      <c r="AK97" s="224" t="s">
        <v>2394</v>
      </c>
      <c r="AL97" s="225" t="s">
        <v>2395</v>
      </c>
    </row>
    <row r="98" spans="9:38">
      <c r="I98" s="143" t="s">
        <v>4869</v>
      </c>
      <c r="J98" s="144" t="s">
        <v>4870</v>
      </c>
      <c r="AB98" s="180"/>
      <c r="AC98" s="250"/>
      <c r="AK98" s="224" t="s">
        <v>7536</v>
      </c>
      <c r="AL98" s="225" t="s">
        <v>7537</v>
      </c>
    </row>
    <row r="99" spans="9:38">
      <c r="I99" s="143" t="s">
        <v>6312</v>
      </c>
      <c r="J99" s="144" t="s">
        <v>6313</v>
      </c>
      <c r="AB99" s="180"/>
      <c r="AC99" s="250"/>
      <c r="AK99" s="224" t="s">
        <v>3741</v>
      </c>
      <c r="AL99" s="225" t="s">
        <v>3742</v>
      </c>
    </row>
    <row r="100" spans="9:38">
      <c r="I100" s="143" t="s">
        <v>6314</v>
      </c>
      <c r="J100" s="144" t="s">
        <v>6315</v>
      </c>
      <c r="AB100" s="180"/>
      <c r="AC100" s="250"/>
      <c r="AK100" s="224" t="s">
        <v>2384</v>
      </c>
      <c r="AL100" s="225" t="s">
        <v>2385</v>
      </c>
    </row>
    <row r="101" spans="9:38">
      <c r="I101" s="143" t="s">
        <v>4876</v>
      </c>
      <c r="J101" s="144" t="s">
        <v>4877</v>
      </c>
      <c r="AB101" s="180"/>
      <c r="AC101" s="250"/>
      <c r="AK101" s="224" t="s">
        <v>4974</v>
      </c>
      <c r="AL101" s="225" t="s">
        <v>6525</v>
      </c>
    </row>
    <row r="102" spans="9:38">
      <c r="I102" s="143" t="s">
        <v>4844</v>
      </c>
      <c r="J102" s="144" t="s">
        <v>4845</v>
      </c>
      <c r="AB102" s="180"/>
      <c r="AC102" s="250"/>
      <c r="AK102" s="279" t="s">
        <v>6530</v>
      </c>
      <c r="AL102" s="280" t="s">
        <v>6531</v>
      </c>
    </row>
    <row r="103" spans="9:38">
      <c r="I103" s="143" t="s">
        <v>4878</v>
      </c>
      <c r="J103" s="144" t="s">
        <v>4879</v>
      </c>
      <c r="AC103" s="250"/>
      <c r="AK103" s="224" t="s">
        <v>745</v>
      </c>
      <c r="AL103" s="225" t="s">
        <v>746</v>
      </c>
    </row>
    <row r="104" spans="9:38">
      <c r="I104" s="143" t="s">
        <v>6316</v>
      </c>
      <c r="J104" s="144" t="s">
        <v>6317</v>
      </c>
      <c r="AK104" s="224" t="s">
        <v>2560</v>
      </c>
      <c r="AL104" s="225" t="s">
        <v>2561</v>
      </c>
    </row>
    <row r="105" spans="9:38">
      <c r="I105" s="143" t="s">
        <v>4881</v>
      </c>
      <c r="J105" s="144" t="s">
        <v>4882</v>
      </c>
      <c r="AK105" s="224" t="s">
        <v>1280</v>
      </c>
      <c r="AL105" s="225" t="s">
        <v>1279</v>
      </c>
    </row>
    <row r="106" spans="9:38">
      <c r="I106" s="143" t="s">
        <v>4884</v>
      </c>
      <c r="J106" s="144" t="s">
        <v>4885</v>
      </c>
      <c r="AK106" s="224" t="s">
        <v>6772</v>
      </c>
      <c r="AL106" s="225" t="s">
        <v>6773</v>
      </c>
    </row>
    <row r="107" spans="9:38">
      <c r="I107" s="143" t="s">
        <v>5361</v>
      </c>
      <c r="J107" s="144" t="s">
        <v>5362</v>
      </c>
      <c r="AK107" s="224" t="s">
        <v>1143</v>
      </c>
      <c r="AL107" s="225" t="s">
        <v>1144</v>
      </c>
    </row>
    <row r="108" spans="9:38">
      <c r="I108" s="143" t="s">
        <v>6318</v>
      </c>
      <c r="J108" s="144" t="s">
        <v>6319</v>
      </c>
      <c r="AK108" s="224" t="s">
        <v>432</v>
      </c>
      <c r="AL108" s="225" t="s">
        <v>433</v>
      </c>
    </row>
    <row r="109" spans="9:38">
      <c r="I109" s="143" t="s">
        <v>4887</v>
      </c>
      <c r="J109" s="144" t="s">
        <v>4888</v>
      </c>
      <c r="AK109" s="224" t="s">
        <v>403</v>
      </c>
      <c r="AL109" s="225" t="s">
        <v>23</v>
      </c>
    </row>
    <row r="110" spans="9:38">
      <c r="I110" s="143" t="s">
        <v>4891</v>
      </c>
      <c r="J110" s="144" t="s">
        <v>4892</v>
      </c>
      <c r="AK110" s="224" t="s">
        <v>2316</v>
      </c>
      <c r="AL110" s="225" t="s">
        <v>2317</v>
      </c>
    </row>
    <row r="111" spans="9:38">
      <c r="I111" s="143" t="s">
        <v>6320</v>
      </c>
      <c r="J111" s="144" t="s">
        <v>4892</v>
      </c>
      <c r="AK111" s="224" t="s">
        <v>1140</v>
      </c>
      <c r="AL111" s="225" t="s">
        <v>1141</v>
      </c>
    </row>
    <row r="112" spans="9:38">
      <c r="I112" s="143" t="s">
        <v>4893</v>
      </c>
      <c r="J112" s="144" t="s">
        <v>2289</v>
      </c>
      <c r="AK112" s="224" t="s">
        <v>6660</v>
      </c>
      <c r="AL112" s="225" t="s">
        <v>6661</v>
      </c>
    </row>
    <row r="113" spans="9:38">
      <c r="I113" s="143" t="s">
        <v>4889</v>
      </c>
      <c r="J113" s="144" t="s">
        <v>4890</v>
      </c>
      <c r="AK113" s="224" t="s">
        <v>2928</v>
      </c>
      <c r="AL113" s="225" t="s">
        <v>1065</v>
      </c>
    </row>
    <row r="114" spans="9:38">
      <c r="I114" s="143" t="s">
        <v>3090</v>
      </c>
      <c r="J114" s="144" t="s">
        <v>4894</v>
      </c>
      <c r="AK114" s="224" t="s">
        <v>4353</v>
      </c>
      <c r="AL114" s="225" t="s">
        <v>4354</v>
      </c>
    </row>
    <row r="115" spans="9:38">
      <c r="I115" s="143" t="s">
        <v>4895</v>
      </c>
      <c r="J115" s="144" t="s">
        <v>4896</v>
      </c>
      <c r="AK115" s="224" t="s">
        <v>1593</v>
      </c>
      <c r="AL115" s="225" t="s">
        <v>1594</v>
      </c>
    </row>
    <row r="116" spans="9:38">
      <c r="I116" s="143" t="s">
        <v>4899</v>
      </c>
      <c r="J116" s="144" t="s">
        <v>4900</v>
      </c>
      <c r="AK116" s="224" t="s">
        <v>2697</v>
      </c>
      <c r="AL116" s="225" t="s">
        <v>2698</v>
      </c>
    </row>
    <row r="117" spans="9:38">
      <c r="I117" s="143" t="s">
        <v>4901</v>
      </c>
      <c r="J117" s="144" t="s">
        <v>4902</v>
      </c>
      <c r="AK117" s="224" t="s">
        <v>4131</v>
      </c>
      <c r="AL117" s="225" t="s">
        <v>1079</v>
      </c>
    </row>
    <row r="118" spans="9:38">
      <c r="I118" s="143" t="s">
        <v>6321</v>
      </c>
      <c r="J118" s="144" t="s">
        <v>6322</v>
      </c>
      <c r="AK118" s="224" t="s">
        <v>434</v>
      </c>
      <c r="AL118" s="225" t="s">
        <v>435</v>
      </c>
    </row>
    <row r="119" spans="9:38">
      <c r="I119" s="143" t="s">
        <v>4897</v>
      </c>
      <c r="J119" s="144" t="s">
        <v>4898</v>
      </c>
      <c r="AK119" s="224" t="s">
        <v>986</v>
      </c>
      <c r="AL119" s="225" t="s">
        <v>987</v>
      </c>
    </row>
    <row r="120" spans="9:38">
      <c r="I120" s="143" t="s">
        <v>4941</v>
      </c>
      <c r="J120" s="144" t="s">
        <v>4942</v>
      </c>
      <c r="AK120" s="224" t="s">
        <v>398</v>
      </c>
      <c r="AL120" s="225" t="s">
        <v>208</v>
      </c>
    </row>
    <row r="121" spans="9:38">
      <c r="I121" s="143" t="s">
        <v>4903</v>
      </c>
      <c r="J121" s="144" t="s">
        <v>4904</v>
      </c>
      <c r="AK121" s="224" t="s">
        <v>4741</v>
      </c>
      <c r="AL121" s="225" t="s">
        <v>4742</v>
      </c>
    </row>
    <row r="122" spans="9:38">
      <c r="I122" s="143" t="s">
        <v>5381</v>
      </c>
      <c r="J122" s="144" t="s">
        <v>5382</v>
      </c>
      <c r="AK122" s="224" t="s">
        <v>397</v>
      </c>
      <c r="AL122" s="225" t="s">
        <v>28</v>
      </c>
    </row>
    <row r="123" spans="9:38">
      <c r="I123" s="143" t="s">
        <v>4905</v>
      </c>
      <c r="J123" s="144" t="s">
        <v>4906</v>
      </c>
      <c r="AK123" s="224" t="s">
        <v>1023</v>
      </c>
      <c r="AL123" s="225" t="s">
        <v>1024</v>
      </c>
    </row>
    <row r="124" spans="9:38">
      <c r="I124" s="143" t="s">
        <v>6323</v>
      </c>
      <c r="J124" s="144" t="s">
        <v>4906</v>
      </c>
      <c r="AK124" s="224" t="s">
        <v>1904</v>
      </c>
      <c r="AL124" s="225" t="s">
        <v>1905</v>
      </c>
    </row>
    <row r="125" spans="9:38">
      <c r="I125" s="143" t="s">
        <v>4907</v>
      </c>
      <c r="J125" s="144" t="s">
        <v>4908</v>
      </c>
      <c r="AK125" s="224" t="s">
        <v>1337</v>
      </c>
      <c r="AL125" s="225" t="s">
        <v>1338</v>
      </c>
    </row>
    <row r="126" spans="9:38">
      <c r="I126" s="143" t="s">
        <v>4909</v>
      </c>
      <c r="J126" s="144" t="s">
        <v>4910</v>
      </c>
      <c r="AK126" s="224" t="s">
        <v>1836</v>
      </c>
      <c r="AL126" s="225" t="s">
        <v>1837</v>
      </c>
    </row>
    <row r="127" spans="9:38">
      <c r="I127" s="143" t="s">
        <v>4915</v>
      </c>
      <c r="J127" s="144" t="s">
        <v>4916</v>
      </c>
      <c r="AK127" s="224" t="s">
        <v>3668</v>
      </c>
      <c r="AL127" s="225" t="s">
        <v>3669</v>
      </c>
    </row>
    <row r="128" spans="9:38">
      <c r="I128" s="143" t="s">
        <v>4911</v>
      </c>
      <c r="J128" s="144" t="s">
        <v>4912</v>
      </c>
      <c r="AK128" s="224" t="s">
        <v>3885</v>
      </c>
      <c r="AL128" s="225" t="s">
        <v>3886</v>
      </c>
    </row>
    <row r="129" spans="9:38">
      <c r="I129" s="143" t="s">
        <v>4913</v>
      </c>
      <c r="J129" s="144" t="s">
        <v>4914</v>
      </c>
      <c r="AK129" s="224" t="s">
        <v>1407</v>
      </c>
      <c r="AL129" s="225" t="s">
        <v>1408</v>
      </c>
    </row>
    <row r="130" spans="9:38">
      <c r="I130" s="143" t="s">
        <v>4917</v>
      </c>
      <c r="J130" s="144" t="s">
        <v>4918</v>
      </c>
      <c r="AK130" s="224" t="s">
        <v>2380</v>
      </c>
      <c r="AL130" s="225" t="s">
        <v>2381</v>
      </c>
    </row>
    <row r="131" spans="9:38">
      <c r="I131" s="143" t="s">
        <v>4919</v>
      </c>
      <c r="J131" s="144" t="s">
        <v>4920</v>
      </c>
      <c r="AK131" s="224" t="s">
        <v>1304</v>
      </c>
      <c r="AL131" s="225" t="s">
        <v>1305</v>
      </c>
    </row>
    <row r="132" spans="9:38">
      <c r="I132" s="143" t="s">
        <v>4923</v>
      </c>
      <c r="J132" s="144" t="s">
        <v>4924</v>
      </c>
      <c r="AK132" s="224" t="s">
        <v>1402</v>
      </c>
      <c r="AL132" s="225" t="s">
        <v>1403</v>
      </c>
    </row>
    <row r="133" spans="9:38">
      <c r="I133" s="143" t="s">
        <v>4925</v>
      </c>
      <c r="J133" s="144" t="s">
        <v>4926</v>
      </c>
      <c r="AK133" s="224" t="s">
        <v>1816</v>
      </c>
      <c r="AL133" s="225" t="s">
        <v>3632</v>
      </c>
    </row>
    <row r="134" spans="9:38">
      <c r="I134" s="143" t="s">
        <v>6324</v>
      </c>
      <c r="J134" s="144" t="s">
        <v>4928</v>
      </c>
      <c r="AK134" s="224" t="s">
        <v>2373</v>
      </c>
      <c r="AL134" s="225" t="s">
        <v>2374</v>
      </c>
    </row>
    <row r="135" spans="9:38">
      <c r="I135" s="143" t="s">
        <v>5245</v>
      </c>
      <c r="J135" s="144" t="s">
        <v>5246</v>
      </c>
      <c r="AK135" s="224" t="s">
        <v>6749</v>
      </c>
      <c r="AL135" s="225" t="s">
        <v>6750</v>
      </c>
    </row>
    <row r="136" spans="9:38">
      <c r="I136" s="143" t="s">
        <v>4929</v>
      </c>
      <c r="J136" s="144" t="s">
        <v>4930</v>
      </c>
      <c r="AK136" s="224" t="s">
        <v>2929</v>
      </c>
      <c r="AL136" s="225" t="s">
        <v>2930</v>
      </c>
    </row>
    <row r="137" spans="9:38">
      <c r="I137" s="143" t="s">
        <v>4921</v>
      </c>
      <c r="J137" s="144" t="s">
        <v>4922</v>
      </c>
      <c r="AK137" s="224" t="s">
        <v>2392</v>
      </c>
      <c r="AL137" s="225" t="s">
        <v>2393</v>
      </c>
    </row>
    <row r="138" spans="9:38">
      <c r="I138" s="143" t="s">
        <v>4931</v>
      </c>
      <c r="J138" s="144" t="s">
        <v>4932</v>
      </c>
      <c r="AK138" s="224" t="s">
        <v>6758</v>
      </c>
      <c r="AL138" s="225" t="s">
        <v>6759</v>
      </c>
    </row>
    <row r="139" spans="9:38">
      <c r="I139" s="143" t="s">
        <v>4933</v>
      </c>
      <c r="J139" s="144" t="s">
        <v>4934</v>
      </c>
      <c r="AK139" s="224" t="s">
        <v>436</v>
      </c>
      <c r="AL139" s="225" t="s">
        <v>512</v>
      </c>
    </row>
    <row r="140" spans="9:38">
      <c r="I140" s="143" t="s">
        <v>3080</v>
      </c>
      <c r="J140" s="144" t="s">
        <v>4883</v>
      </c>
      <c r="AK140" s="224" t="s">
        <v>3666</v>
      </c>
      <c r="AL140" s="225" t="s">
        <v>3667</v>
      </c>
    </row>
    <row r="141" spans="9:38">
      <c r="I141" s="143" t="s">
        <v>5664</v>
      </c>
      <c r="J141" s="144" t="s">
        <v>5665</v>
      </c>
      <c r="AK141" s="224" t="s">
        <v>6623</v>
      </c>
      <c r="AL141" s="225" t="s">
        <v>6624</v>
      </c>
    </row>
    <row r="142" spans="9:38">
      <c r="I142" s="143" t="s">
        <v>4935</v>
      </c>
      <c r="J142" s="144" t="s">
        <v>4936</v>
      </c>
      <c r="AK142" s="224" t="s">
        <v>4732</v>
      </c>
      <c r="AL142" s="225" t="s">
        <v>4733</v>
      </c>
    </row>
    <row r="143" spans="9:38">
      <c r="I143" s="143" t="s">
        <v>4937</v>
      </c>
      <c r="J143" s="144" t="s">
        <v>4938</v>
      </c>
      <c r="AK143" s="224" t="s">
        <v>437</v>
      </c>
      <c r="AL143" s="225" t="s">
        <v>513</v>
      </c>
    </row>
    <row r="144" spans="9:38">
      <c r="I144" s="143" t="s">
        <v>4939</v>
      </c>
      <c r="J144" s="144" t="s">
        <v>4940</v>
      </c>
      <c r="AK144" s="224" t="s">
        <v>4573</v>
      </c>
      <c r="AL144" s="225" t="s">
        <v>4574</v>
      </c>
    </row>
    <row r="145" spans="9:38">
      <c r="I145" s="143" t="s">
        <v>4943</v>
      </c>
      <c r="J145" s="144" t="s">
        <v>4944</v>
      </c>
      <c r="AK145" s="224" t="s">
        <v>1380</v>
      </c>
      <c r="AL145" s="225" t="s">
        <v>1381</v>
      </c>
    </row>
    <row r="146" spans="9:38">
      <c r="I146" s="143" t="s">
        <v>4945</v>
      </c>
      <c r="J146" s="144" t="s">
        <v>4946</v>
      </c>
      <c r="AK146" s="224" t="s">
        <v>1409</v>
      </c>
      <c r="AL146" s="225" t="s">
        <v>1410</v>
      </c>
    </row>
    <row r="147" spans="9:38">
      <c r="I147" s="143" t="s">
        <v>4947</v>
      </c>
      <c r="J147" s="144" t="s">
        <v>4948</v>
      </c>
      <c r="AK147" s="224" t="s">
        <v>6650</v>
      </c>
      <c r="AL147" s="225" t="s">
        <v>6651</v>
      </c>
    </row>
    <row r="148" spans="9:38">
      <c r="I148" s="143" t="s">
        <v>6325</v>
      </c>
      <c r="J148" s="144" t="s">
        <v>6326</v>
      </c>
      <c r="AK148" s="224" t="s">
        <v>6677</v>
      </c>
      <c r="AL148" s="225" t="s">
        <v>6678</v>
      </c>
    </row>
    <row r="149" spans="9:38">
      <c r="I149" s="143" t="s">
        <v>4950</v>
      </c>
      <c r="J149" s="144" t="s">
        <v>4951</v>
      </c>
      <c r="AK149" s="224" t="s">
        <v>6612</v>
      </c>
      <c r="AL149" s="225" t="s">
        <v>6613</v>
      </c>
    </row>
    <row r="150" spans="9:38">
      <c r="I150" s="143" t="s">
        <v>3718</v>
      </c>
      <c r="J150" s="144" t="s">
        <v>4952</v>
      </c>
      <c r="AK150" s="224" t="s">
        <v>6648</v>
      </c>
      <c r="AL150" s="225" t="s">
        <v>6649</v>
      </c>
    </row>
    <row r="151" spans="9:38">
      <c r="I151" s="143" t="s">
        <v>4953</v>
      </c>
      <c r="J151" s="144" t="s">
        <v>4954</v>
      </c>
      <c r="AK151" s="224" t="s">
        <v>1281</v>
      </c>
      <c r="AL151" s="225" t="s">
        <v>1282</v>
      </c>
    </row>
    <row r="152" spans="9:38">
      <c r="I152" s="143" t="s">
        <v>4955</v>
      </c>
      <c r="J152" s="144" t="s">
        <v>4956</v>
      </c>
      <c r="AK152" s="224" t="s">
        <v>2407</v>
      </c>
      <c r="AL152" s="225" t="s">
        <v>2408</v>
      </c>
    </row>
    <row r="153" spans="9:38">
      <c r="I153" s="143" t="s">
        <v>4957</v>
      </c>
      <c r="J153" s="144" t="s">
        <v>4958</v>
      </c>
      <c r="AK153" s="224" t="s">
        <v>72</v>
      </c>
      <c r="AL153" s="225" t="s">
        <v>2491</v>
      </c>
    </row>
    <row r="154" spans="9:38">
      <c r="I154" s="143" t="s">
        <v>4989</v>
      </c>
      <c r="J154" s="144" t="s">
        <v>4990</v>
      </c>
      <c r="AK154" s="224" t="s">
        <v>6480</v>
      </c>
      <c r="AL154" s="225" t="s">
        <v>4497</v>
      </c>
    </row>
    <row r="155" spans="9:38">
      <c r="I155" s="143" t="s">
        <v>4959</v>
      </c>
      <c r="J155" s="144" t="s">
        <v>4960</v>
      </c>
      <c r="AK155" s="224" t="s">
        <v>6640</v>
      </c>
      <c r="AL155" s="225" t="s">
        <v>6641</v>
      </c>
    </row>
    <row r="156" spans="9:38">
      <c r="I156" s="143" t="s">
        <v>5001</v>
      </c>
      <c r="J156" s="144" t="s">
        <v>5002</v>
      </c>
      <c r="AK156" s="224" t="s">
        <v>6552</v>
      </c>
      <c r="AL156" s="225" t="s">
        <v>6553</v>
      </c>
    </row>
    <row r="157" spans="9:38">
      <c r="I157" s="143" t="s">
        <v>4961</v>
      </c>
      <c r="J157" s="144" t="s">
        <v>4962</v>
      </c>
      <c r="AK157" s="224" t="s">
        <v>6763</v>
      </c>
      <c r="AL157" s="225" t="s">
        <v>6764</v>
      </c>
    </row>
    <row r="158" spans="9:38">
      <c r="I158" s="143" t="s">
        <v>3145</v>
      </c>
      <c r="J158" s="144" t="s">
        <v>5005</v>
      </c>
      <c r="AK158" s="224" t="s">
        <v>4178</v>
      </c>
      <c r="AL158" s="225" t="s">
        <v>4179</v>
      </c>
    </row>
    <row r="159" spans="9:38">
      <c r="I159" s="143" t="s">
        <v>4966</v>
      </c>
      <c r="J159" s="144" t="s">
        <v>4967</v>
      </c>
      <c r="AK159" s="224" t="s">
        <v>1472</v>
      </c>
      <c r="AL159" s="225" t="s">
        <v>1473</v>
      </c>
    </row>
    <row r="160" spans="9:38">
      <c r="I160" s="143" t="s">
        <v>4968</v>
      </c>
      <c r="J160" s="144" t="s">
        <v>4969</v>
      </c>
      <c r="AK160" s="224" t="s">
        <v>1456</v>
      </c>
      <c r="AL160" s="225" t="s">
        <v>1457</v>
      </c>
    </row>
    <row r="161" spans="9:38">
      <c r="I161" s="143" t="s">
        <v>4970</v>
      </c>
      <c r="J161" s="144" t="s">
        <v>4971</v>
      </c>
      <c r="AK161" s="224" t="s">
        <v>1312</v>
      </c>
      <c r="AL161" s="225" t="s">
        <v>1313</v>
      </c>
    </row>
    <row r="162" spans="9:38">
      <c r="I162" s="143" t="s">
        <v>4963</v>
      </c>
      <c r="J162" s="144" t="s">
        <v>4964</v>
      </c>
      <c r="AK162" s="224" t="s">
        <v>2876</v>
      </c>
      <c r="AL162" s="225" t="s">
        <v>2877</v>
      </c>
    </row>
    <row r="163" spans="9:38">
      <c r="I163" s="143" t="s">
        <v>4974</v>
      </c>
      <c r="J163" s="144" t="s">
        <v>4975</v>
      </c>
      <c r="AK163" s="224" t="s">
        <v>2475</v>
      </c>
      <c r="AL163" s="225" t="s">
        <v>2476</v>
      </c>
    </row>
    <row r="164" spans="9:38">
      <c r="I164" s="143" t="s">
        <v>4976</v>
      </c>
      <c r="J164" s="144" t="s">
        <v>4977</v>
      </c>
      <c r="AK164" s="224" t="s">
        <v>4113</v>
      </c>
      <c r="AL164" s="225" t="s">
        <v>4114</v>
      </c>
    </row>
    <row r="165" spans="9:38">
      <c r="I165" s="143" t="s">
        <v>6327</v>
      </c>
      <c r="J165" s="144" t="s">
        <v>6328</v>
      </c>
      <c r="AK165" s="224" t="s">
        <v>1348</v>
      </c>
      <c r="AL165" s="225" t="s">
        <v>1349</v>
      </c>
    </row>
    <row r="166" spans="9:38">
      <c r="I166" s="143" t="s">
        <v>4981</v>
      </c>
      <c r="J166" s="144" t="s">
        <v>4982</v>
      </c>
      <c r="AK166" s="224" t="s">
        <v>6753</v>
      </c>
      <c r="AL166" s="225" t="s">
        <v>6754</v>
      </c>
    </row>
    <row r="167" spans="9:38">
      <c r="I167" s="143" t="s">
        <v>4999</v>
      </c>
      <c r="J167" s="144" t="s">
        <v>5000</v>
      </c>
      <c r="AK167" s="224" t="s">
        <v>1382</v>
      </c>
      <c r="AL167" s="225" t="s">
        <v>1383</v>
      </c>
    </row>
    <row r="168" spans="9:38">
      <c r="I168" s="143" t="s">
        <v>4983</v>
      </c>
      <c r="J168" s="144" t="s">
        <v>4984</v>
      </c>
      <c r="AK168" s="224" t="s">
        <v>6517</v>
      </c>
      <c r="AL168" s="225" t="s">
        <v>6518</v>
      </c>
    </row>
    <row r="169" spans="9:38">
      <c r="I169" s="143" t="s">
        <v>4735</v>
      </c>
      <c r="J169" s="144" t="s">
        <v>4737</v>
      </c>
      <c r="AK169" s="224" t="s">
        <v>6526</v>
      </c>
      <c r="AL169" s="225" t="s">
        <v>6527</v>
      </c>
    </row>
    <row r="170" spans="9:38">
      <c r="I170" s="143" t="s">
        <v>3133</v>
      </c>
      <c r="J170" s="144" t="s">
        <v>6329</v>
      </c>
      <c r="AK170" s="224" t="s">
        <v>1066</v>
      </c>
      <c r="AL170" s="225" t="s">
        <v>1067</v>
      </c>
    </row>
    <row r="171" spans="9:38">
      <c r="I171" s="143" t="s">
        <v>4987</v>
      </c>
      <c r="J171" s="144" t="s">
        <v>4988</v>
      </c>
      <c r="AK171" s="224" t="s">
        <v>1061</v>
      </c>
      <c r="AL171" s="225" t="s">
        <v>1062</v>
      </c>
    </row>
    <row r="172" spans="9:38">
      <c r="I172" s="143" t="s">
        <v>6330</v>
      </c>
      <c r="J172" s="144" t="s">
        <v>6331</v>
      </c>
      <c r="AK172" s="224" t="s">
        <v>2773</v>
      </c>
      <c r="AL172" s="225" t="s">
        <v>2774</v>
      </c>
    </row>
    <row r="173" spans="9:38">
      <c r="I173" s="143" t="s">
        <v>4972</v>
      </c>
      <c r="J173" s="144" t="s">
        <v>4973</v>
      </c>
      <c r="AK173" s="224" t="s">
        <v>2377</v>
      </c>
      <c r="AL173" s="225" t="s">
        <v>2378</v>
      </c>
    </row>
    <row r="174" spans="9:38">
      <c r="I174" s="143" t="s">
        <v>6332</v>
      </c>
      <c r="J174" s="144" t="s">
        <v>6333</v>
      </c>
      <c r="AK174" s="224" t="s">
        <v>2793</v>
      </c>
      <c r="AL174" s="225" t="s">
        <v>2794</v>
      </c>
    </row>
    <row r="175" spans="9:38">
      <c r="I175" s="143" t="s">
        <v>4991</v>
      </c>
      <c r="J175" s="144" t="s">
        <v>4992</v>
      </c>
      <c r="AK175" s="224" t="s">
        <v>1230</v>
      </c>
      <c r="AL175" s="225" t="s">
        <v>1231</v>
      </c>
    </row>
    <row r="176" spans="9:38">
      <c r="I176" s="143" t="s">
        <v>4995</v>
      </c>
      <c r="J176" s="144" t="s">
        <v>4996</v>
      </c>
      <c r="AK176" s="224" t="s">
        <v>6685</v>
      </c>
      <c r="AL176" s="225" t="s">
        <v>6686</v>
      </c>
    </row>
    <row r="177" spans="9:38">
      <c r="I177" s="143" t="s">
        <v>4997</v>
      </c>
      <c r="J177" s="144" t="s">
        <v>4998</v>
      </c>
      <c r="AK177" s="224" t="s">
        <v>1821</v>
      </c>
      <c r="AL177" s="225" t="s">
        <v>1822</v>
      </c>
    </row>
    <row r="178" spans="9:38">
      <c r="I178" s="143" t="s">
        <v>5003</v>
      </c>
      <c r="J178" s="144" t="s">
        <v>5004</v>
      </c>
      <c r="AK178" s="224" t="s">
        <v>2464</v>
      </c>
      <c r="AL178" s="225" t="s">
        <v>2465</v>
      </c>
    </row>
    <row r="179" spans="9:38">
      <c r="I179" s="143" t="s">
        <v>4978</v>
      </c>
      <c r="J179" s="144" t="s">
        <v>4979</v>
      </c>
      <c r="AK179" s="224" t="s">
        <v>1900</v>
      </c>
      <c r="AL179" s="225" t="s">
        <v>1901</v>
      </c>
    </row>
    <row r="180" spans="9:38">
      <c r="I180" s="143" t="s">
        <v>6334</v>
      </c>
      <c r="J180" s="144" t="s">
        <v>6335</v>
      </c>
      <c r="AK180" s="224" t="s">
        <v>4081</v>
      </c>
      <c r="AL180" s="225" t="s">
        <v>4082</v>
      </c>
    </row>
    <row r="181" spans="9:38">
      <c r="I181" s="143" t="s">
        <v>4993</v>
      </c>
      <c r="J181" s="144" t="s">
        <v>4994</v>
      </c>
      <c r="AK181" s="224" t="s">
        <v>1138</v>
      </c>
      <c r="AL181" s="225" t="s">
        <v>1139</v>
      </c>
    </row>
    <row r="182" spans="9:38">
      <c r="I182" s="143" t="s">
        <v>5006</v>
      </c>
      <c r="J182" s="144" t="s">
        <v>5007</v>
      </c>
      <c r="AK182" s="224" t="s">
        <v>6504</v>
      </c>
      <c r="AL182" s="225" t="s">
        <v>6509</v>
      </c>
    </row>
    <row r="183" spans="9:38">
      <c r="I183" s="143" t="s">
        <v>5008</v>
      </c>
      <c r="J183" s="144" t="s">
        <v>5009</v>
      </c>
      <c r="AK183" s="224" t="s">
        <v>6468</v>
      </c>
      <c r="AL183" s="225" t="s">
        <v>6467</v>
      </c>
    </row>
    <row r="184" spans="9:38">
      <c r="I184" s="143" t="s">
        <v>5010</v>
      </c>
      <c r="J184" s="144" t="s">
        <v>5011</v>
      </c>
      <c r="AK184" s="224" t="s">
        <v>4524</v>
      </c>
      <c r="AL184" s="225" t="s">
        <v>4525</v>
      </c>
    </row>
    <row r="185" spans="9:38">
      <c r="I185" s="143" t="s">
        <v>6336</v>
      </c>
      <c r="J185" s="144" t="s">
        <v>6337</v>
      </c>
      <c r="AK185" s="224" t="s">
        <v>7687</v>
      </c>
      <c r="AL185" s="225" t="s">
        <v>7688</v>
      </c>
    </row>
    <row r="186" spans="9:38">
      <c r="I186" s="143" t="s">
        <v>5019</v>
      </c>
      <c r="J186" s="144" t="s">
        <v>5020</v>
      </c>
      <c r="AK186" s="224" t="s">
        <v>4162</v>
      </c>
      <c r="AL186" s="225" t="s">
        <v>4163</v>
      </c>
    </row>
    <row r="187" spans="9:38">
      <c r="I187" s="143" t="s">
        <v>5017</v>
      </c>
      <c r="J187" s="144" t="s">
        <v>5018</v>
      </c>
      <c r="AK187" s="224" t="s">
        <v>4374</v>
      </c>
      <c r="AL187" s="225" t="s">
        <v>4375</v>
      </c>
    </row>
    <row r="188" spans="9:38">
      <c r="I188" s="143" t="s">
        <v>6338</v>
      </c>
      <c r="J188" s="144" t="s">
        <v>6339</v>
      </c>
      <c r="AK188" s="224" t="s">
        <v>2804</v>
      </c>
      <c r="AL188" s="225" t="s">
        <v>2805</v>
      </c>
    </row>
    <row r="189" spans="9:38">
      <c r="I189" s="143" t="s">
        <v>5022</v>
      </c>
      <c r="J189" s="144" t="s">
        <v>5023</v>
      </c>
      <c r="AK189" s="224" t="s">
        <v>1645</v>
      </c>
      <c r="AL189" s="225" t="s">
        <v>1644</v>
      </c>
    </row>
    <row r="190" spans="9:38">
      <c r="I190" s="143" t="s">
        <v>1402</v>
      </c>
      <c r="J190" s="144" t="s">
        <v>5024</v>
      </c>
      <c r="AK190" s="224" t="s">
        <v>1826</v>
      </c>
      <c r="AL190" s="225" t="s">
        <v>1827</v>
      </c>
    </row>
    <row r="191" spans="9:38">
      <c r="I191" s="143" t="s">
        <v>6340</v>
      </c>
      <c r="J191" s="144" t="s">
        <v>6341</v>
      </c>
      <c r="AK191" s="224" t="s">
        <v>4656</v>
      </c>
      <c r="AL191" s="225" t="s">
        <v>4657</v>
      </c>
    </row>
    <row r="192" spans="9:38">
      <c r="I192" s="143" t="s">
        <v>5026</v>
      </c>
      <c r="J192" s="144" t="s">
        <v>5027</v>
      </c>
      <c r="AK192" s="224" t="s">
        <v>4637</v>
      </c>
      <c r="AL192" s="225" t="s">
        <v>4638</v>
      </c>
    </row>
    <row r="193" spans="9:38">
      <c r="I193" s="143" t="s">
        <v>5021</v>
      </c>
      <c r="J193" s="144" t="s">
        <v>6342</v>
      </c>
      <c r="AK193" s="224" t="s">
        <v>1224</v>
      </c>
      <c r="AL193" s="225" t="s">
        <v>1225</v>
      </c>
    </row>
    <row r="194" spans="9:38">
      <c r="I194" s="143" t="s">
        <v>729</v>
      </c>
      <c r="J194" s="144" t="s">
        <v>5028</v>
      </c>
      <c r="AK194" s="224" t="s">
        <v>1642</v>
      </c>
      <c r="AL194" s="225" t="s">
        <v>1643</v>
      </c>
    </row>
    <row r="195" spans="9:38">
      <c r="I195" s="143" t="s">
        <v>2397</v>
      </c>
      <c r="J195" s="144" t="s">
        <v>5029</v>
      </c>
      <c r="AK195" s="224" t="s">
        <v>438</v>
      </c>
      <c r="AL195" s="225" t="s">
        <v>439</v>
      </c>
    </row>
    <row r="196" spans="9:38">
      <c r="I196" s="143" t="s">
        <v>5030</v>
      </c>
      <c r="J196" s="144" t="s">
        <v>5031</v>
      </c>
      <c r="AK196" s="224" t="s">
        <v>4115</v>
      </c>
      <c r="AL196" s="225" t="s">
        <v>4116</v>
      </c>
    </row>
    <row r="197" spans="9:38">
      <c r="I197" s="143" t="s">
        <v>5032</v>
      </c>
      <c r="J197" s="144" t="s">
        <v>5033</v>
      </c>
      <c r="AK197" s="224" t="s">
        <v>440</v>
      </c>
      <c r="AL197" s="225" t="s">
        <v>441</v>
      </c>
    </row>
    <row r="198" spans="9:38">
      <c r="I198" s="143" t="s">
        <v>5034</v>
      </c>
      <c r="J198" s="144" t="s">
        <v>5035</v>
      </c>
      <c r="AK198" s="224" t="s">
        <v>1246</v>
      </c>
      <c r="AL198" s="225" t="s">
        <v>1245</v>
      </c>
    </row>
    <row r="199" spans="9:38">
      <c r="I199" s="143" t="s">
        <v>5012</v>
      </c>
      <c r="J199" s="144" t="s">
        <v>3886</v>
      </c>
      <c r="AK199" s="224" t="s">
        <v>1888</v>
      </c>
      <c r="AL199" s="225" t="s">
        <v>1889</v>
      </c>
    </row>
    <row r="200" spans="9:38">
      <c r="I200" s="143" t="s">
        <v>5036</v>
      </c>
      <c r="J200" s="144" t="s">
        <v>5037</v>
      </c>
      <c r="AK200" s="224" t="s">
        <v>6774</v>
      </c>
      <c r="AL200" s="225" t="s">
        <v>6775</v>
      </c>
    </row>
    <row r="201" spans="9:38">
      <c r="I201" s="143" t="s">
        <v>5015</v>
      </c>
      <c r="J201" s="144" t="s">
        <v>5016</v>
      </c>
      <c r="AK201" s="224" t="s">
        <v>6496</v>
      </c>
      <c r="AL201" s="225" t="s">
        <v>6497</v>
      </c>
    </row>
    <row r="202" spans="9:38">
      <c r="I202" s="143" t="s">
        <v>5038</v>
      </c>
      <c r="J202" s="144" t="s">
        <v>5039</v>
      </c>
      <c r="AK202" s="224" t="s">
        <v>79</v>
      </c>
      <c r="AL202" s="225" t="s">
        <v>1107</v>
      </c>
    </row>
    <row r="203" spans="9:38">
      <c r="I203" s="143" t="s">
        <v>6343</v>
      </c>
      <c r="J203" s="144" t="s">
        <v>6344</v>
      </c>
      <c r="AK203" s="224" t="s">
        <v>4454</v>
      </c>
      <c r="AL203" s="225" t="s">
        <v>4455</v>
      </c>
    </row>
    <row r="204" spans="9:38">
      <c r="I204" s="143" t="s">
        <v>5045</v>
      </c>
      <c r="J204" s="144" t="s">
        <v>5046</v>
      </c>
      <c r="AK204" s="224" t="s">
        <v>7681</v>
      </c>
      <c r="AL204" s="225" t="s">
        <v>7682</v>
      </c>
    </row>
    <row r="205" spans="9:38">
      <c r="I205" s="143" t="s">
        <v>5047</v>
      </c>
      <c r="J205" s="144" t="s">
        <v>5048</v>
      </c>
      <c r="AK205" s="224" t="s">
        <v>1857</v>
      </c>
      <c r="AL205" s="225" t="s">
        <v>1858</v>
      </c>
    </row>
    <row r="206" spans="9:38">
      <c r="I206" s="143" t="s">
        <v>5057</v>
      </c>
      <c r="J206" s="144" t="s">
        <v>5058</v>
      </c>
      <c r="AK206" s="224" t="s">
        <v>2699</v>
      </c>
      <c r="AL206" s="225" t="s">
        <v>2700</v>
      </c>
    </row>
    <row r="207" spans="9:38">
      <c r="I207" s="143" t="s">
        <v>5051</v>
      </c>
      <c r="J207" s="144" t="s">
        <v>5052</v>
      </c>
      <c r="AK207" s="224" t="s">
        <v>1283</v>
      </c>
      <c r="AL207" s="225" t="s">
        <v>1284</v>
      </c>
    </row>
    <row r="208" spans="9:38">
      <c r="I208" s="143" t="s">
        <v>5053</v>
      </c>
      <c r="J208" s="144" t="s">
        <v>5054</v>
      </c>
      <c r="AK208" s="224" t="s">
        <v>4636</v>
      </c>
      <c r="AL208" s="225" t="s">
        <v>4635</v>
      </c>
    </row>
    <row r="209" spans="9:38">
      <c r="I209" s="143" t="s">
        <v>5059</v>
      </c>
      <c r="J209" s="144" t="s">
        <v>5060</v>
      </c>
      <c r="AK209" s="224" t="s">
        <v>6643</v>
      </c>
      <c r="AL209" s="225" t="s">
        <v>6644</v>
      </c>
    </row>
    <row r="210" spans="9:38">
      <c r="I210" s="143" t="s">
        <v>5061</v>
      </c>
      <c r="J210" s="144" t="s">
        <v>5062</v>
      </c>
      <c r="AK210" s="224" t="s">
        <v>4270</v>
      </c>
      <c r="AL210" s="225" t="s">
        <v>4271</v>
      </c>
    </row>
    <row r="211" spans="9:38">
      <c r="I211" s="143" t="s">
        <v>5055</v>
      </c>
      <c r="J211" s="144" t="s">
        <v>5056</v>
      </c>
      <c r="AK211" s="224" t="s">
        <v>2479</v>
      </c>
      <c r="AL211" s="225" t="s">
        <v>2480</v>
      </c>
    </row>
    <row r="212" spans="9:38">
      <c r="I212" s="143" t="s">
        <v>5063</v>
      </c>
      <c r="J212" s="144" t="s">
        <v>5064</v>
      </c>
      <c r="AK212" s="224" t="s">
        <v>2310</v>
      </c>
      <c r="AL212" s="225" t="s">
        <v>2311</v>
      </c>
    </row>
    <row r="213" spans="9:38">
      <c r="I213" s="143" t="s">
        <v>5065</v>
      </c>
      <c r="J213" s="144" t="s">
        <v>5066</v>
      </c>
      <c r="AK213" s="224" t="s">
        <v>1675</v>
      </c>
      <c r="AL213" s="225" t="s">
        <v>1676</v>
      </c>
    </row>
    <row r="214" spans="9:38">
      <c r="I214" s="143" t="s">
        <v>5067</v>
      </c>
      <c r="J214" s="144" t="s">
        <v>5068</v>
      </c>
      <c r="AK214" s="224" t="s">
        <v>7359</v>
      </c>
      <c r="AL214" s="225" t="s">
        <v>7360</v>
      </c>
    </row>
    <row r="215" spans="9:38">
      <c r="I215" s="143" t="s">
        <v>5049</v>
      </c>
      <c r="J215" s="144" t="s">
        <v>5050</v>
      </c>
      <c r="AK215" s="224" t="s">
        <v>4083</v>
      </c>
      <c r="AL215" s="207" t="s">
        <v>4084</v>
      </c>
    </row>
    <row r="216" spans="9:38">
      <c r="I216" s="143" t="s">
        <v>5069</v>
      </c>
      <c r="J216" s="144" t="s">
        <v>5070</v>
      </c>
      <c r="AK216" s="224" t="s">
        <v>2975</v>
      </c>
      <c r="AL216" s="225" t="s">
        <v>2976</v>
      </c>
    </row>
    <row r="217" spans="9:38">
      <c r="I217" s="143" t="s">
        <v>5071</v>
      </c>
      <c r="J217" s="144" t="s">
        <v>5072</v>
      </c>
      <c r="AK217" s="224" t="s">
        <v>4441</v>
      </c>
      <c r="AL217" s="225" t="s">
        <v>2318</v>
      </c>
    </row>
    <row r="218" spans="9:38">
      <c r="I218" s="143" t="s">
        <v>5075</v>
      </c>
      <c r="J218" s="144" t="s">
        <v>5076</v>
      </c>
      <c r="AK218" s="224" t="s">
        <v>442</v>
      </c>
      <c r="AL218" s="225" t="s">
        <v>514</v>
      </c>
    </row>
    <row r="219" spans="9:38">
      <c r="I219" s="143" t="s">
        <v>5077</v>
      </c>
      <c r="J219" s="144" t="s">
        <v>5078</v>
      </c>
      <c r="AK219" s="224" t="s">
        <v>1323</v>
      </c>
      <c r="AL219" s="225" t="s">
        <v>1324</v>
      </c>
    </row>
    <row r="220" spans="9:38">
      <c r="I220" s="143" t="s">
        <v>5079</v>
      </c>
      <c r="J220" s="144" t="s">
        <v>5080</v>
      </c>
      <c r="AK220" s="224" t="s">
        <v>2543</v>
      </c>
      <c r="AL220" s="225" t="s">
        <v>2544</v>
      </c>
    </row>
    <row r="221" spans="9:38">
      <c r="I221" s="143" t="s">
        <v>6695</v>
      </c>
      <c r="J221" s="144" t="s">
        <v>6694</v>
      </c>
      <c r="AK221" s="224" t="s">
        <v>1258</v>
      </c>
      <c r="AL221" s="225" t="s">
        <v>1259</v>
      </c>
    </row>
    <row r="222" spans="9:38">
      <c r="I222" s="143" t="s">
        <v>5085</v>
      </c>
      <c r="J222" s="144" t="s">
        <v>5086</v>
      </c>
      <c r="AK222" s="224" t="s">
        <v>1206</v>
      </c>
      <c r="AL222" s="225" t="s">
        <v>1207</v>
      </c>
    </row>
    <row r="223" spans="9:38">
      <c r="I223" s="143" t="s">
        <v>2463</v>
      </c>
      <c r="J223" s="144" t="s">
        <v>5081</v>
      </c>
      <c r="AK223" s="224" t="s">
        <v>1341</v>
      </c>
      <c r="AL223" s="225" t="s">
        <v>1342</v>
      </c>
    </row>
    <row r="224" spans="9:38">
      <c r="I224" s="143" t="s">
        <v>5082</v>
      </c>
      <c r="J224" s="144" t="s">
        <v>5083</v>
      </c>
      <c r="AK224" s="224" t="s">
        <v>1325</v>
      </c>
      <c r="AL224" s="225" t="s">
        <v>1326</v>
      </c>
    </row>
    <row r="225" spans="9:38">
      <c r="I225" s="143" t="s">
        <v>5073</v>
      </c>
      <c r="J225" s="144" t="s">
        <v>5074</v>
      </c>
      <c r="AK225" s="224" t="s">
        <v>6776</v>
      </c>
      <c r="AL225" s="225" t="s">
        <v>6777</v>
      </c>
    </row>
    <row r="226" spans="9:38">
      <c r="I226" s="143" t="s">
        <v>6345</v>
      </c>
      <c r="J226" s="144" t="s">
        <v>6346</v>
      </c>
      <c r="AK226" s="224" t="s">
        <v>4213</v>
      </c>
      <c r="AL226" s="225" t="s">
        <v>4214</v>
      </c>
    </row>
    <row r="227" spans="9:38">
      <c r="I227" s="143" t="s">
        <v>5041</v>
      </c>
      <c r="J227" s="144" t="s">
        <v>5042</v>
      </c>
      <c r="AK227" s="224" t="s">
        <v>4085</v>
      </c>
      <c r="AL227" s="225" t="s">
        <v>4086</v>
      </c>
    </row>
    <row r="228" spans="9:38">
      <c r="I228" s="143" t="s">
        <v>5087</v>
      </c>
      <c r="J228" s="144" t="s">
        <v>5088</v>
      </c>
      <c r="AK228" s="224" t="s">
        <v>4439</v>
      </c>
      <c r="AL228" s="225" t="s">
        <v>4440</v>
      </c>
    </row>
    <row r="229" spans="9:38">
      <c r="I229" s="143" t="s">
        <v>5089</v>
      </c>
      <c r="J229" s="144" t="s">
        <v>5090</v>
      </c>
      <c r="AK229" s="224" t="s">
        <v>2445</v>
      </c>
      <c r="AL229" s="225" t="s">
        <v>2446</v>
      </c>
    </row>
    <row r="230" spans="9:38">
      <c r="I230" s="143" t="s">
        <v>5092</v>
      </c>
      <c r="J230" s="144" t="s">
        <v>5093</v>
      </c>
      <c r="AK230" s="224" t="s">
        <v>443</v>
      </c>
      <c r="AL230" s="225" t="s">
        <v>444</v>
      </c>
    </row>
    <row r="231" spans="9:38">
      <c r="I231" s="143" t="s">
        <v>5094</v>
      </c>
      <c r="J231" s="144" t="s">
        <v>5095</v>
      </c>
      <c r="AK231" s="224" t="s">
        <v>4087</v>
      </c>
      <c r="AL231" s="225" t="s">
        <v>4088</v>
      </c>
    </row>
    <row r="232" spans="9:38">
      <c r="I232" s="143" t="s">
        <v>2403</v>
      </c>
      <c r="J232" s="144" t="s">
        <v>4082</v>
      </c>
      <c r="AK232" s="224" t="s">
        <v>7749</v>
      </c>
      <c r="AL232" s="225" t="s">
        <v>7750</v>
      </c>
    </row>
    <row r="233" spans="9:38">
      <c r="I233" s="143" t="s">
        <v>5096</v>
      </c>
      <c r="J233" s="144" t="s">
        <v>5097</v>
      </c>
      <c r="AK233" s="224" t="s">
        <v>1795</v>
      </c>
      <c r="AL233" s="225" t="s">
        <v>1796</v>
      </c>
    </row>
    <row r="234" spans="9:38">
      <c r="I234" s="143" t="s">
        <v>6347</v>
      </c>
      <c r="J234" s="144" t="s">
        <v>6348</v>
      </c>
      <c r="AK234" s="224" t="s">
        <v>1190</v>
      </c>
      <c r="AL234" s="225" t="s">
        <v>1191</v>
      </c>
    </row>
    <row r="235" spans="9:38">
      <c r="I235" s="143" t="s">
        <v>6349</v>
      </c>
      <c r="J235" s="144" t="s">
        <v>6350</v>
      </c>
      <c r="AK235" s="224" t="s">
        <v>1068</v>
      </c>
      <c r="AL235" s="225" t="s">
        <v>1069</v>
      </c>
    </row>
    <row r="236" spans="9:38">
      <c r="I236" s="143" t="s">
        <v>5103</v>
      </c>
      <c r="J236" s="144" t="s">
        <v>5104</v>
      </c>
      <c r="AK236" s="224" t="s">
        <v>743</v>
      </c>
      <c r="AL236" s="225" t="s">
        <v>744</v>
      </c>
    </row>
    <row r="237" spans="9:38">
      <c r="I237" s="143" t="s">
        <v>5105</v>
      </c>
      <c r="J237" s="144" t="s">
        <v>5106</v>
      </c>
      <c r="AK237" s="224" t="s">
        <v>3717</v>
      </c>
      <c r="AL237" s="225" t="s">
        <v>2988</v>
      </c>
    </row>
    <row r="238" spans="9:38">
      <c r="I238" s="143" t="s">
        <v>4111</v>
      </c>
      <c r="J238" s="144" t="s">
        <v>5102</v>
      </c>
      <c r="AK238" s="224" t="s">
        <v>1871</v>
      </c>
      <c r="AL238" s="225" t="s">
        <v>1872</v>
      </c>
    </row>
    <row r="239" spans="9:38">
      <c r="I239" s="143" t="s">
        <v>5107</v>
      </c>
      <c r="J239" s="144" t="s">
        <v>5108</v>
      </c>
      <c r="AK239" s="224" t="s">
        <v>1070</v>
      </c>
      <c r="AL239" s="225" t="s">
        <v>1071</v>
      </c>
    </row>
    <row r="240" spans="9:38">
      <c r="I240" s="143" t="s">
        <v>5109</v>
      </c>
      <c r="J240" s="144" t="s">
        <v>5110</v>
      </c>
      <c r="AK240" s="224" t="s">
        <v>4089</v>
      </c>
      <c r="AL240" s="225" t="s">
        <v>4090</v>
      </c>
    </row>
    <row r="241" spans="9:38">
      <c r="I241" s="143" t="s">
        <v>5111</v>
      </c>
      <c r="J241" s="144" t="s">
        <v>5112</v>
      </c>
      <c r="AK241" s="224" t="s">
        <v>1109</v>
      </c>
      <c r="AL241" s="225" t="s">
        <v>1130</v>
      </c>
    </row>
    <row r="242" spans="9:38">
      <c r="I242" s="143" t="s">
        <v>6351</v>
      </c>
      <c r="J242" s="144" t="s">
        <v>6352</v>
      </c>
      <c r="AK242" s="224" t="s">
        <v>1797</v>
      </c>
      <c r="AL242" s="225" t="s">
        <v>1798</v>
      </c>
    </row>
    <row r="243" spans="9:38">
      <c r="I243" s="143" t="s">
        <v>3221</v>
      </c>
      <c r="J243" s="144" t="s">
        <v>6353</v>
      </c>
      <c r="AK243" s="224" t="s">
        <v>1072</v>
      </c>
      <c r="AL243" s="225" t="s">
        <v>1073</v>
      </c>
    </row>
    <row r="244" spans="9:38">
      <c r="I244" s="143" t="s">
        <v>6354</v>
      </c>
      <c r="J244" s="144" t="s">
        <v>6353</v>
      </c>
      <c r="AK244" s="224" t="s">
        <v>1293</v>
      </c>
      <c r="AL244" s="225" t="s">
        <v>1294</v>
      </c>
    </row>
    <row r="245" spans="9:38">
      <c r="I245" s="143" t="s">
        <v>5115</v>
      </c>
      <c r="J245" s="144" t="s">
        <v>5116</v>
      </c>
      <c r="AK245" s="224" t="s">
        <v>3860</v>
      </c>
      <c r="AL245" s="225" t="s">
        <v>3861</v>
      </c>
    </row>
    <row r="246" spans="9:38">
      <c r="I246" s="143" t="s">
        <v>5117</v>
      </c>
      <c r="J246" s="144" t="s">
        <v>5118</v>
      </c>
      <c r="AK246" s="224" t="s">
        <v>4091</v>
      </c>
      <c r="AL246" s="225" t="s">
        <v>4261</v>
      </c>
    </row>
    <row r="247" spans="9:38">
      <c r="I247" s="143" t="s">
        <v>6355</v>
      </c>
      <c r="J247" s="144" t="s">
        <v>6356</v>
      </c>
      <c r="AK247" s="224" t="s">
        <v>1262</v>
      </c>
      <c r="AL247" s="225" t="s">
        <v>1263</v>
      </c>
    </row>
    <row r="248" spans="9:38">
      <c r="I248" s="143" t="s">
        <v>5120</v>
      </c>
      <c r="J248" s="144" t="s">
        <v>5121</v>
      </c>
      <c r="AK248" s="224" t="s">
        <v>445</v>
      </c>
      <c r="AL248" s="225" t="s">
        <v>446</v>
      </c>
    </row>
    <row r="249" spans="9:38">
      <c r="I249" s="143" t="s">
        <v>5122</v>
      </c>
      <c r="J249" s="144" t="s">
        <v>5123</v>
      </c>
      <c r="AK249" s="224" t="s">
        <v>2777</v>
      </c>
      <c r="AL249" s="225" t="s">
        <v>2778</v>
      </c>
    </row>
    <row r="250" spans="9:38">
      <c r="I250" s="143" t="s">
        <v>5124</v>
      </c>
      <c r="J250" s="144" t="s">
        <v>5125</v>
      </c>
      <c r="AK250" s="224" t="s">
        <v>2362</v>
      </c>
      <c r="AL250" s="225" t="s">
        <v>2363</v>
      </c>
    </row>
    <row r="251" spans="9:38">
      <c r="I251" s="143" t="s">
        <v>5126</v>
      </c>
      <c r="J251" s="144" t="s">
        <v>5127</v>
      </c>
      <c r="AK251" s="224" t="s">
        <v>1880</v>
      </c>
      <c r="AL251" s="225" t="s">
        <v>1881</v>
      </c>
    </row>
    <row r="252" spans="9:38">
      <c r="I252" s="143" t="s">
        <v>5128</v>
      </c>
      <c r="J252" s="144" t="s">
        <v>5129</v>
      </c>
      <c r="AK252" s="224" t="s">
        <v>2438</v>
      </c>
      <c r="AL252" s="225" t="s">
        <v>2439</v>
      </c>
    </row>
    <row r="253" spans="9:38">
      <c r="I253" s="143" t="s">
        <v>6357</v>
      </c>
      <c r="J253" s="144" t="s">
        <v>6358</v>
      </c>
      <c r="AK253" s="224" t="s">
        <v>3649</v>
      </c>
      <c r="AL253" s="225" t="s">
        <v>1074</v>
      </c>
    </row>
    <row r="254" spans="9:38">
      <c r="I254" s="143" t="s">
        <v>5149</v>
      </c>
      <c r="J254" s="144" t="s">
        <v>5150</v>
      </c>
      <c r="AK254" s="224" t="s">
        <v>2367</v>
      </c>
      <c r="AL254" s="225" t="s">
        <v>2368</v>
      </c>
    </row>
    <row r="255" spans="9:38">
      <c r="I255" s="143" t="s">
        <v>5130</v>
      </c>
      <c r="J255" s="144" t="s">
        <v>5131</v>
      </c>
      <c r="AK255" s="224" t="s">
        <v>530</v>
      </c>
      <c r="AL255" s="225" t="s">
        <v>531</v>
      </c>
    </row>
    <row r="256" spans="9:38">
      <c r="I256" s="143" t="s">
        <v>5135</v>
      </c>
      <c r="J256" s="144" t="s">
        <v>5136</v>
      </c>
      <c r="AK256" s="224" t="s">
        <v>1898</v>
      </c>
      <c r="AL256" s="225" t="s">
        <v>1899</v>
      </c>
    </row>
    <row r="257" spans="9:38">
      <c r="I257" s="143" t="s">
        <v>3240</v>
      </c>
      <c r="J257" s="144" t="s">
        <v>5137</v>
      </c>
      <c r="AK257" s="224" t="s">
        <v>1075</v>
      </c>
      <c r="AL257" s="225" t="s">
        <v>1076</v>
      </c>
    </row>
    <row r="258" spans="9:38">
      <c r="I258" s="143" t="s">
        <v>5138</v>
      </c>
      <c r="J258" s="144" t="s">
        <v>5139</v>
      </c>
      <c r="AK258" s="224" t="s">
        <v>6675</v>
      </c>
      <c r="AL258" s="225" t="s">
        <v>6676</v>
      </c>
    </row>
    <row r="259" spans="9:38">
      <c r="I259" s="143" t="s">
        <v>5159</v>
      </c>
      <c r="J259" s="144" t="s">
        <v>5160</v>
      </c>
      <c r="AK259" s="224" t="s">
        <v>1819</v>
      </c>
      <c r="AL259" s="225" t="s">
        <v>1820</v>
      </c>
    </row>
    <row r="260" spans="9:38">
      <c r="I260" s="143" t="s">
        <v>5144</v>
      </c>
      <c r="J260" s="144" t="s">
        <v>5145</v>
      </c>
      <c r="AK260" s="224" t="s">
        <v>6811</v>
      </c>
      <c r="AL260" s="225" t="s">
        <v>6812</v>
      </c>
    </row>
    <row r="261" spans="9:38">
      <c r="I261" s="143" t="s">
        <v>5140</v>
      </c>
      <c r="J261" s="144" t="s">
        <v>6359</v>
      </c>
      <c r="AK261" s="224" t="s">
        <v>1859</v>
      </c>
      <c r="AL261" s="225" t="s">
        <v>1860</v>
      </c>
    </row>
    <row r="262" spans="9:38">
      <c r="I262" s="143" t="s">
        <v>5141</v>
      </c>
      <c r="J262" s="144" t="s">
        <v>5142</v>
      </c>
      <c r="AK262" s="224" t="s">
        <v>6654</v>
      </c>
      <c r="AL262" s="225" t="s">
        <v>6655</v>
      </c>
    </row>
    <row r="263" spans="9:38">
      <c r="I263" s="143" t="s">
        <v>2451</v>
      </c>
      <c r="J263" s="144" t="s">
        <v>5143</v>
      </c>
      <c r="AK263" s="224" t="s">
        <v>2701</v>
      </c>
      <c r="AL263" s="225" t="s">
        <v>2702</v>
      </c>
    </row>
    <row r="264" spans="9:38">
      <c r="I264" s="143" t="s">
        <v>5151</v>
      </c>
      <c r="J264" s="144" t="s">
        <v>5152</v>
      </c>
      <c r="AK264" s="224" t="s">
        <v>6625</v>
      </c>
      <c r="AL264" s="225" t="s">
        <v>5230</v>
      </c>
    </row>
    <row r="265" spans="9:38">
      <c r="I265" s="143" t="s">
        <v>3805</v>
      </c>
      <c r="J265" s="144" t="s">
        <v>5146</v>
      </c>
      <c r="AK265" s="224" t="s">
        <v>1186</v>
      </c>
      <c r="AL265" s="225" t="s">
        <v>1187</v>
      </c>
    </row>
    <row r="266" spans="9:38">
      <c r="I266" s="143" t="s">
        <v>5147</v>
      </c>
      <c r="J266" s="144" t="s">
        <v>5148</v>
      </c>
      <c r="AK266" s="224" t="s">
        <v>2703</v>
      </c>
      <c r="AL266" s="225" t="s">
        <v>2704</v>
      </c>
    </row>
    <row r="267" spans="9:38">
      <c r="I267" s="143" t="s">
        <v>6360</v>
      </c>
      <c r="J267" s="144" t="s">
        <v>6361</v>
      </c>
      <c r="AK267" s="224" t="s">
        <v>1270</v>
      </c>
      <c r="AL267" s="225" t="s">
        <v>1271</v>
      </c>
    </row>
    <row r="268" spans="9:38">
      <c r="I268" s="143" t="s">
        <v>6362</v>
      </c>
      <c r="J268" s="144" t="s">
        <v>6361</v>
      </c>
      <c r="AK268" s="224" t="s">
        <v>4645</v>
      </c>
      <c r="AL268" s="225" t="s">
        <v>4646</v>
      </c>
    </row>
    <row r="269" spans="9:38">
      <c r="I269" s="143" t="s">
        <v>5133</v>
      </c>
      <c r="J269" s="144" t="s">
        <v>5134</v>
      </c>
      <c r="AK269" s="224" t="s">
        <v>6668</v>
      </c>
      <c r="AL269" s="225" t="s">
        <v>6669</v>
      </c>
    </row>
    <row r="270" spans="9:38">
      <c r="I270" s="143" t="s">
        <v>5153</v>
      </c>
      <c r="J270" s="144" t="s">
        <v>5154</v>
      </c>
      <c r="AK270" s="224" t="s">
        <v>2878</v>
      </c>
      <c r="AL270" s="225" t="s">
        <v>2879</v>
      </c>
    </row>
    <row r="271" spans="9:38">
      <c r="I271" s="143" t="s">
        <v>5155</v>
      </c>
      <c r="J271" s="144" t="s">
        <v>5156</v>
      </c>
      <c r="AK271" s="224" t="s">
        <v>1861</v>
      </c>
      <c r="AL271" s="225" t="s">
        <v>1862</v>
      </c>
    </row>
    <row r="272" spans="9:38">
      <c r="I272" s="143" t="s">
        <v>5157</v>
      </c>
      <c r="J272" s="144" t="s">
        <v>5158</v>
      </c>
      <c r="AK272" s="224" t="s">
        <v>1237</v>
      </c>
      <c r="AL272" s="225" t="s">
        <v>1244</v>
      </c>
    </row>
    <row r="273" spans="9:38">
      <c r="I273" s="143" t="s">
        <v>5161</v>
      </c>
      <c r="J273" s="144" t="s">
        <v>5162</v>
      </c>
      <c r="AK273" s="224" t="s">
        <v>763</v>
      </c>
      <c r="AL273" s="225" t="s">
        <v>4717</v>
      </c>
    </row>
    <row r="274" spans="9:38">
      <c r="I274" s="143" t="s">
        <v>5164</v>
      </c>
      <c r="J274" s="144" t="s">
        <v>5165</v>
      </c>
      <c r="AK274" s="224" t="s">
        <v>6707</v>
      </c>
      <c r="AL274" s="225" t="s">
        <v>6708</v>
      </c>
    </row>
    <row r="275" spans="9:38">
      <c r="I275" s="143" t="s">
        <v>5195</v>
      </c>
      <c r="J275" s="144" t="s">
        <v>5196</v>
      </c>
      <c r="AK275" s="224" t="s">
        <v>6664</v>
      </c>
      <c r="AL275" s="225" t="s">
        <v>6665</v>
      </c>
    </row>
    <row r="276" spans="9:38">
      <c r="I276" s="143" t="s">
        <v>5166</v>
      </c>
      <c r="J276" s="144" t="s">
        <v>5167</v>
      </c>
      <c r="AK276" s="224" t="s">
        <v>1077</v>
      </c>
      <c r="AL276" s="225" t="s">
        <v>1078</v>
      </c>
    </row>
    <row r="277" spans="9:38">
      <c r="I277" s="143" t="s">
        <v>5168</v>
      </c>
      <c r="J277" s="144" t="s">
        <v>5169</v>
      </c>
      <c r="AK277" s="224" t="s">
        <v>2319</v>
      </c>
      <c r="AL277" s="225" t="s">
        <v>2320</v>
      </c>
    </row>
    <row r="278" spans="9:38">
      <c r="I278" s="143" t="s">
        <v>5189</v>
      </c>
      <c r="J278" s="144" t="s">
        <v>5190</v>
      </c>
      <c r="AK278" s="224" t="s">
        <v>4384</v>
      </c>
      <c r="AL278" s="225" t="s">
        <v>4385</v>
      </c>
    </row>
    <row r="279" spans="9:38">
      <c r="I279" s="143" t="s">
        <v>6363</v>
      </c>
      <c r="J279" s="144" t="s">
        <v>6364</v>
      </c>
      <c r="AK279" s="224" t="s">
        <v>6721</v>
      </c>
      <c r="AL279" s="225" t="s">
        <v>6722</v>
      </c>
    </row>
    <row r="280" spans="9:38">
      <c r="I280" s="143" t="s">
        <v>5582</v>
      </c>
      <c r="J280" s="144" t="s">
        <v>5583</v>
      </c>
      <c r="AK280" s="224" t="s">
        <v>2746</v>
      </c>
      <c r="AL280" s="225" t="s">
        <v>2747</v>
      </c>
    </row>
    <row r="281" spans="9:38">
      <c r="I281" s="143" t="s">
        <v>5170</v>
      </c>
      <c r="J281" s="144" t="s">
        <v>5171</v>
      </c>
      <c r="AK281" s="224" t="s">
        <v>1147</v>
      </c>
      <c r="AL281" s="225" t="s">
        <v>1148</v>
      </c>
    </row>
    <row r="282" spans="9:38">
      <c r="I282" s="143" t="s">
        <v>6365</v>
      </c>
      <c r="J282" s="144" t="s">
        <v>1324</v>
      </c>
      <c r="AK282" s="224" t="s">
        <v>95</v>
      </c>
      <c r="AL282" s="225" t="s">
        <v>1378</v>
      </c>
    </row>
    <row r="283" spans="9:38">
      <c r="I283" s="143" t="s">
        <v>5173</v>
      </c>
      <c r="J283" s="144" t="s">
        <v>5174</v>
      </c>
      <c r="AK283" s="224" t="s">
        <v>6662</v>
      </c>
      <c r="AL283" s="225" t="s">
        <v>6663</v>
      </c>
    </row>
    <row r="284" spans="9:38">
      <c r="I284" s="143" t="s">
        <v>5175</v>
      </c>
      <c r="J284" s="144" t="s">
        <v>5176</v>
      </c>
      <c r="AK284" s="224" t="s">
        <v>1266</v>
      </c>
      <c r="AL284" s="225" t="s">
        <v>1267</v>
      </c>
    </row>
    <row r="285" spans="9:38">
      <c r="I285" s="143" t="s">
        <v>6366</v>
      </c>
      <c r="J285" s="144" t="s">
        <v>6367</v>
      </c>
      <c r="AK285" s="224" t="s">
        <v>1595</v>
      </c>
      <c r="AL285" s="225" t="s">
        <v>1596</v>
      </c>
    </row>
    <row r="286" spans="9:38">
      <c r="I286" s="143" t="s">
        <v>5178</v>
      </c>
      <c r="J286" s="144" t="s">
        <v>5179</v>
      </c>
      <c r="AK286" s="224" t="s">
        <v>4435</v>
      </c>
      <c r="AL286" s="225" t="s">
        <v>4436</v>
      </c>
    </row>
    <row r="287" spans="9:38">
      <c r="I287" s="143" t="s">
        <v>5182</v>
      </c>
      <c r="J287" s="144" t="s">
        <v>5183</v>
      </c>
      <c r="AK287" s="224" t="s">
        <v>447</v>
      </c>
      <c r="AL287" s="225" t="s">
        <v>448</v>
      </c>
    </row>
    <row r="288" spans="9:38">
      <c r="I288" s="143" t="s">
        <v>6368</v>
      </c>
      <c r="J288" s="144" t="s">
        <v>6369</v>
      </c>
      <c r="AK288" s="224" t="s">
        <v>404</v>
      </c>
      <c r="AL288" s="225" t="s">
        <v>238</v>
      </c>
    </row>
    <row r="289" spans="9:38">
      <c r="I289" s="143" t="s">
        <v>6370</v>
      </c>
      <c r="J289" s="144" t="s">
        <v>6371</v>
      </c>
      <c r="AK289" s="224" t="s">
        <v>6554</v>
      </c>
      <c r="AL289" s="225" t="s">
        <v>6555</v>
      </c>
    </row>
    <row r="290" spans="9:38">
      <c r="I290" s="143" t="s">
        <v>6372</v>
      </c>
      <c r="J290" s="144" t="s">
        <v>6373</v>
      </c>
      <c r="AK290" s="224" t="s">
        <v>1554</v>
      </c>
      <c r="AL290" s="225" t="s">
        <v>1555</v>
      </c>
    </row>
    <row r="291" spans="9:38">
      <c r="I291" s="143" t="s">
        <v>5098</v>
      </c>
      <c r="J291" s="144" t="s">
        <v>5099</v>
      </c>
      <c r="AK291" s="224" t="s">
        <v>4205</v>
      </c>
      <c r="AL291" s="225" t="s">
        <v>4206</v>
      </c>
    </row>
    <row r="292" spans="9:38">
      <c r="I292" s="143" t="s">
        <v>5180</v>
      </c>
      <c r="J292" s="144" t="s">
        <v>5181</v>
      </c>
      <c r="AK292" s="224" t="s">
        <v>1504</v>
      </c>
      <c r="AL292" s="225" t="s">
        <v>1505</v>
      </c>
    </row>
    <row r="293" spans="9:38">
      <c r="I293" s="143" t="s">
        <v>5187</v>
      </c>
      <c r="J293" s="144" t="s">
        <v>5188</v>
      </c>
      <c r="AK293" s="224" t="s">
        <v>1314</v>
      </c>
      <c r="AL293" s="225" t="s">
        <v>1315</v>
      </c>
    </row>
    <row r="294" spans="9:38">
      <c r="I294" s="143" t="s">
        <v>4761</v>
      </c>
      <c r="J294" s="144" t="s">
        <v>4762</v>
      </c>
      <c r="AK294" s="224" t="s">
        <v>1080</v>
      </c>
      <c r="AL294" s="225" t="s">
        <v>1081</v>
      </c>
    </row>
    <row r="295" spans="9:38">
      <c r="I295" s="143" t="s">
        <v>5191</v>
      </c>
      <c r="J295" s="144" t="s">
        <v>5192</v>
      </c>
      <c r="AK295" s="224" t="s">
        <v>983</v>
      </c>
      <c r="AL295" s="225" t="s">
        <v>982</v>
      </c>
    </row>
    <row r="296" spans="9:38">
      <c r="I296" s="143" t="s">
        <v>5193</v>
      </c>
      <c r="J296" s="144" t="s">
        <v>5194</v>
      </c>
      <c r="AK296" s="224" t="s">
        <v>4380</v>
      </c>
      <c r="AL296" s="225" t="s">
        <v>4381</v>
      </c>
    </row>
    <row r="297" spans="9:38">
      <c r="I297" s="143" t="s">
        <v>5197</v>
      </c>
      <c r="J297" s="144" t="s">
        <v>5198</v>
      </c>
      <c r="AK297" s="224" t="s">
        <v>449</v>
      </c>
      <c r="AL297" s="225" t="s">
        <v>450</v>
      </c>
    </row>
    <row r="298" spans="9:38">
      <c r="I298" s="143" t="s">
        <v>5199</v>
      </c>
      <c r="J298" s="144" t="s">
        <v>5200</v>
      </c>
      <c r="AK298" s="224" t="s">
        <v>1268</v>
      </c>
      <c r="AL298" s="225" t="s">
        <v>1269</v>
      </c>
    </row>
    <row r="299" spans="9:38">
      <c r="I299" s="143" t="s">
        <v>6374</v>
      </c>
      <c r="J299" s="144" t="s">
        <v>6375</v>
      </c>
      <c r="AK299" s="224" t="s">
        <v>1300</v>
      </c>
      <c r="AL299" s="225" t="s">
        <v>1301</v>
      </c>
    </row>
    <row r="300" spans="9:38">
      <c r="I300" s="143" t="s">
        <v>6376</v>
      </c>
      <c r="J300" s="144" t="s">
        <v>6377</v>
      </c>
      <c r="AK300" s="224" t="s">
        <v>3155</v>
      </c>
      <c r="AL300" s="225" t="s">
        <v>3154</v>
      </c>
    </row>
    <row r="301" spans="9:38">
      <c r="I301" s="143" t="s">
        <v>5201</v>
      </c>
      <c r="J301" s="144" t="s">
        <v>5202</v>
      </c>
      <c r="AK301" s="224" t="s">
        <v>2447</v>
      </c>
      <c r="AL301" s="225" t="s">
        <v>2448</v>
      </c>
    </row>
    <row r="302" spans="9:38">
      <c r="I302" s="143" t="s">
        <v>5204</v>
      </c>
      <c r="J302" s="144" t="s">
        <v>5205</v>
      </c>
      <c r="AK302" s="224" t="s">
        <v>1903</v>
      </c>
      <c r="AL302" s="225" t="s">
        <v>1906</v>
      </c>
    </row>
    <row r="303" spans="9:38">
      <c r="I303" s="143" t="s">
        <v>6378</v>
      </c>
      <c r="J303" s="144" t="s">
        <v>6379</v>
      </c>
      <c r="AK303" s="224" t="s">
        <v>1238</v>
      </c>
      <c r="AL303" s="225" t="s">
        <v>1239</v>
      </c>
    </row>
    <row r="304" spans="9:38">
      <c r="I304" s="143" t="s">
        <v>5207</v>
      </c>
      <c r="J304" s="144" t="s">
        <v>5208</v>
      </c>
      <c r="AK304" s="224" t="s">
        <v>2980</v>
      </c>
      <c r="AL304" s="225" t="s">
        <v>2981</v>
      </c>
    </row>
    <row r="305" spans="9:38">
      <c r="I305" s="143" t="s">
        <v>5209</v>
      </c>
      <c r="J305" s="144" t="s">
        <v>5210</v>
      </c>
      <c r="AK305" s="224" t="s">
        <v>1429</v>
      </c>
      <c r="AL305" s="225" t="s">
        <v>1430</v>
      </c>
    </row>
    <row r="306" spans="9:38">
      <c r="I306" s="143" t="s">
        <v>5212</v>
      </c>
      <c r="J306" s="144" t="s">
        <v>5213</v>
      </c>
      <c r="AK306" s="224" t="s">
        <v>1384</v>
      </c>
      <c r="AL306" s="225" t="s">
        <v>1385</v>
      </c>
    </row>
    <row r="307" spans="9:38">
      <c r="I307" s="143" t="s">
        <v>6380</v>
      </c>
      <c r="J307" s="144" t="s">
        <v>6381</v>
      </c>
      <c r="AK307" s="224" t="s">
        <v>2846</v>
      </c>
      <c r="AL307" s="225" t="s">
        <v>2847</v>
      </c>
    </row>
    <row r="308" spans="9:38">
      <c r="I308" s="143" t="s">
        <v>5214</v>
      </c>
      <c r="J308" s="144" t="s">
        <v>5215</v>
      </c>
      <c r="AK308" s="224" t="s">
        <v>4092</v>
      </c>
      <c r="AL308" s="225" t="s">
        <v>4093</v>
      </c>
    </row>
    <row r="309" spans="9:38">
      <c r="I309" s="143" t="s">
        <v>6671</v>
      </c>
      <c r="J309" s="144" t="s">
        <v>6673</v>
      </c>
      <c r="AK309" s="224" t="s">
        <v>1345</v>
      </c>
      <c r="AL309" s="225" t="s">
        <v>1345</v>
      </c>
    </row>
    <row r="310" spans="9:38">
      <c r="I310" s="143" t="s">
        <v>5217</v>
      </c>
      <c r="J310" s="144" t="s">
        <v>5218</v>
      </c>
      <c r="AK310" s="224" t="s">
        <v>3862</v>
      </c>
      <c r="AL310" s="225" t="s">
        <v>3863</v>
      </c>
    </row>
    <row r="311" spans="9:38">
      <c r="I311" s="143" t="s">
        <v>5219</v>
      </c>
      <c r="J311" s="144" t="s">
        <v>5220</v>
      </c>
      <c r="AK311" s="224" t="s">
        <v>6494</v>
      </c>
      <c r="AL311" s="225" t="s">
        <v>6495</v>
      </c>
    </row>
    <row r="312" spans="9:38">
      <c r="I312" s="143" t="s">
        <v>5221</v>
      </c>
      <c r="J312" s="144" t="s">
        <v>5222</v>
      </c>
      <c r="AK312" s="224" t="s">
        <v>1364</v>
      </c>
      <c r="AL312" s="225" t="s">
        <v>1365</v>
      </c>
    </row>
    <row r="313" spans="9:38">
      <c r="I313" s="143" t="s">
        <v>3279</v>
      </c>
      <c r="J313" s="144" t="s">
        <v>5216</v>
      </c>
      <c r="AK313" s="224" t="s">
        <v>4094</v>
      </c>
      <c r="AL313" s="225" t="s">
        <v>4095</v>
      </c>
    </row>
    <row r="314" spans="9:38">
      <c r="I314" s="143" t="s">
        <v>6382</v>
      </c>
      <c r="J314" s="144" t="s">
        <v>6383</v>
      </c>
      <c r="AK314" s="224" t="s">
        <v>6556</v>
      </c>
      <c r="AL314" s="225" t="s">
        <v>6557</v>
      </c>
    </row>
    <row r="315" spans="9:38">
      <c r="I315" s="143" t="s">
        <v>5231</v>
      </c>
      <c r="J315" s="144" t="s">
        <v>5232</v>
      </c>
      <c r="AK315" s="224" t="s">
        <v>1840</v>
      </c>
      <c r="AL315" s="225" t="s">
        <v>1841</v>
      </c>
    </row>
    <row r="316" spans="9:38">
      <c r="I316" s="143" t="s">
        <v>1819</v>
      </c>
      <c r="J316" s="144" t="s">
        <v>5224</v>
      </c>
      <c r="AK316" s="224" t="s">
        <v>451</v>
      </c>
      <c r="AL316" s="225" t="s">
        <v>97</v>
      </c>
    </row>
    <row r="317" spans="9:38">
      <c r="I317" s="143" t="s">
        <v>6384</v>
      </c>
      <c r="J317" s="144" t="s">
        <v>5226</v>
      </c>
      <c r="AK317" s="224" t="s">
        <v>452</v>
      </c>
      <c r="AL317" s="225" t="s">
        <v>453</v>
      </c>
    </row>
    <row r="318" spans="9:38">
      <c r="I318" s="143" t="s">
        <v>5227</v>
      </c>
      <c r="J318" s="144" t="s">
        <v>5228</v>
      </c>
      <c r="AK318" s="224" t="s">
        <v>454</v>
      </c>
      <c r="AL318" s="225" t="s">
        <v>455</v>
      </c>
    </row>
    <row r="319" spans="9:38">
      <c r="I319" s="143" t="s">
        <v>5229</v>
      </c>
      <c r="J319" s="144" t="s">
        <v>5230</v>
      </c>
      <c r="AK319" s="224" t="s">
        <v>1252</v>
      </c>
      <c r="AL319" s="225" t="s">
        <v>1253</v>
      </c>
    </row>
    <row r="320" spans="9:38">
      <c r="I320" s="143" t="s">
        <v>5233</v>
      </c>
      <c r="J320" s="144" t="s">
        <v>5234</v>
      </c>
      <c r="AK320" s="224" t="s">
        <v>1346</v>
      </c>
      <c r="AL320" s="225" t="s">
        <v>1347</v>
      </c>
    </row>
    <row r="321" spans="9:38">
      <c r="I321" s="143" t="s">
        <v>2931</v>
      </c>
      <c r="J321" s="144" t="s">
        <v>5237</v>
      </c>
      <c r="AK321" s="224" t="s">
        <v>1610</v>
      </c>
      <c r="AL321" s="225" t="s">
        <v>1611</v>
      </c>
    </row>
    <row r="322" spans="9:38">
      <c r="I322" s="143" t="s">
        <v>5238</v>
      </c>
      <c r="J322" s="144" t="s">
        <v>5239</v>
      </c>
      <c r="AK322" s="224" t="s">
        <v>2545</v>
      </c>
      <c r="AL322" s="225" t="s">
        <v>2546</v>
      </c>
    </row>
    <row r="323" spans="9:38">
      <c r="I323" s="143" t="s">
        <v>6385</v>
      </c>
      <c r="J323" s="144" t="s">
        <v>5236</v>
      </c>
      <c r="AK323" s="224" t="s">
        <v>6670</v>
      </c>
      <c r="AL323" s="225" t="s">
        <v>5303</v>
      </c>
    </row>
    <row r="324" spans="9:38">
      <c r="I324" s="143" t="s">
        <v>5253</v>
      </c>
      <c r="J324" s="144" t="s">
        <v>5254</v>
      </c>
      <c r="AK324" s="224" t="s">
        <v>1250</v>
      </c>
      <c r="AL324" s="225" t="s">
        <v>1251</v>
      </c>
    </row>
    <row r="325" spans="9:38">
      <c r="I325" s="143" t="s">
        <v>6386</v>
      </c>
      <c r="J325" s="144" t="s">
        <v>6387</v>
      </c>
      <c r="AK325" s="224" t="s">
        <v>1895</v>
      </c>
      <c r="AL325" s="225" t="s">
        <v>1896</v>
      </c>
    </row>
    <row r="326" spans="9:38">
      <c r="I326" s="143" t="s">
        <v>5241</v>
      </c>
      <c r="J326" s="144" t="s">
        <v>5242</v>
      </c>
      <c r="AK326" s="224" t="s">
        <v>2785</v>
      </c>
      <c r="AL326" s="225" t="s">
        <v>2786</v>
      </c>
    </row>
    <row r="327" spans="9:38">
      <c r="I327" s="143" t="s">
        <v>5243</v>
      </c>
      <c r="J327" s="144" t="s">
        <v>5244</v>
      </c>
      <c r="AK327" s="224" t="s">
        <v>1082</v>
      </c>
      <c r="AL327" s="225" t="s">
        <v>1083</v>
      </c>
    </row>
    <row r="328" spans="9:38">
      <c r="I328" s="143" t="s">
        <v>5247</v>
      </c>
      <c r="J328" s="144" t="s">
        <v>5248</v>
      </c>
      <c r="AK328" s="224" t="s">
        <v>5724</v>
      </c>
      <c r="AL328" s="225" t="s">
        <v>2977</v>
      </c>
    </row>
    <row r="329" spans="9:38">
      <c r="I329" s="143" t="s">
        <v>5249</v>
      </c>
      <c r="J329" s="144" t="s">
        <v>5250</v>
      </c>
      <c r="AK329" s="224" t="s">
        <v>4349</v>
      </c>
      <c r="AL329" s="280" t="s">
        <v>4350</v>
      </c>
    </row>
    <row r="330" spans="9:38">
      <c r="I330" s="143" t="s">
        <v>5251</v>
      </c>
      <c r="J330" s="144" t="s">
        <v>5252</v>
      </c>
      <c r="AK330" s="224" t="s">
        <v>6666</v>
      </c>
      <c r="AL330" s="225" t="s">
        <v>3019</v>
      </c>
    </row>
    <row r="331" spans="9:38">
      <c r="I331" s="143" t="s">
        <v>5255</v>
      </c>
      <c r="J331" s="144" t="s">
        <v>5256</v>
      </c>
      <c r="AK331" s="224" t="s">
        <v>1039</v>
      </c>
      <c r="AL331" s="225" t="s">
        <v>1038</v>
      </c>
    </row>
    <row r="332" spans="9:38">
      <c r="I332" s="143" t="s">
        <v>5257</v>
      </c>
      <c r="J332" s="144" t="s">
        <v>5258</v>
      </c>
      <c r="AK332" s="224" t="s">
        <v>685</v>
      </c>
      <c r="AL332" s="225" t="s">
        <v>422</v>
      </c>
    </row>
    <row r="333" spans="9:38">
      <c r="I333" s="143" t="s">
        <v>5261</v>
      </c>
      <c r="J333" s="144" t="s">
        <v>5262</v>
      </c>
      <c r="AK333" s="224" t="s">
        <v>684</v>
      </c>
      <c r="AL333" s="225" t="s">
        <v>421</v>
      </c>
    </row>
    <row r="334" spans="9:38">
      <c r="I334" s="143" t="s">
        <v>4223</v>
      </c>
      <c r="J334" s="144" t="s">
        <v>5263</v>
      </c>
      <c r="AK334" s="224" t="s">
        <v>1214</v>
      </c>
      <c r="AL334" s="225" t="s">
        <v>1215</v>
      </c>
    </row>
    <row r="335" spans="9:38">
      <c r="I335" s="143" t="s">
        <v>5259</v>
      </c>
      <c r="J335" s="144" t="s">
        <v>5260</v>
      </c>
      <c r="AK335" s="224" t="s">
        <v>988</v>
      </c>
      <c r="AL335" s="225" t="s">
        <v>989</v>
      </c>
    </row>
    <row r="336" spans="9:38">
      <c r="I336" s="143" t="s">
        <v>5264</v>
      </c>
      <c r="J336" s="144" t="s">
        <v>5265</v>
      </c>
      <c r="AK336" s="224" t="s">
        <v>6740</v>
      </c>
      <c r="AL336" s="225" t="s">
        <v>6741</v>
      </c>
    </row>
    <row r="337" spans="9:38">
      <c r="I337" s="143" t="s">
        <v>5274</v>
      </c>
      <c r="J337" s="144" t="s">
        <v>5275</v>
      </c>
      <c r="AK337" s="224" t="s">
        <v>4117</v>
      </c>
      <c r="AL337" s="225" t="s">
        <v>4118</v>
      </c>
    </row>
    <row r="338" spans="9:38">
      <c r="I338" s="143" t="s">
        <v>5266</v>
      </c>
      <c r="J338" s="144" t="s">
        <v>5267</v>
      </c>
      <c r="AK338" s="224" t="s">
        <v>4119</v>
      </c>
      <c r="AL338" s="225" t="s">
        <v>4120</v>
      </c>
    </row>
    <row r="339" spans="9:38">
      <c r="I339" s="143" t="s">
        <v>5394</v>
      </c>
      <c r="J339" s="144" t="s">
        <v>5395</v>
      </c>
      <c r="AK339" s="224" t="s">
        <v>4121</v>
      </c>
      <c r="AL339" s="225" t="s">
        <v>4122</v>
      </c>
    </row>
    <row r="340" spans="9:38">
      <c r="I340" s="143" t="s">
        <v>5270</v>
      </c>
      <c r="J340" s="144" t="s">
        <v>5271</v>
      </c>
      <c r="AK340" s="224" t="s">
        <v>2705</v>
      </c>
      <c r="AL340" s="225" t="s">
        <v>2706</v>
      </c>
    </row>
    <row r="341" spans="9:38">
      <c r="I341" s="143" t="s">
        <v>5272</v>
      </c>
      <c r="J341" s="144" t="s">
        <v>5273</v>
      </c>
      <c r="AK341" s="224" t="s">
        <v>1084</v>
      </c>
      <c r="AL341" s="225" t="s">
        <v>1085</v>
      </c>
    </row>
    <row r="342" spans="9:38">
      <c r="I342" s="143" t="s">
        <v>5276</v>
      </c>
      <c r="J342" s="144" t="s">
        <v>5277</v>
      </c>
      <c r="AK342" s="224" t="s">
        <v>4136</v>
      </c>
      <c r="AL342" s="225" t="s">
        <v>4137</v>
      </c>
    </row>
    <row r="343" spans="9:38">
      <c r="I343" s="143" t="s">
        <v>5278</v>
      </c>
      <c r="J343" s="144" t="s">
        <v>5279</v>
      </c>
      <c r="AK343" s="224" t="s">
        <v>4184</v>
      </c>
      <c r="AL343" s="225" t="s">
        <v>3700</v>
      </c>
    </row>
    <row r="344" spans="9:38">
      <c r="I344" s="143" t="s">
        <v>5280</v>
      </c>
      <c r="J344" s="144" t="s">
        <v>5281</v>
      </c>
      <c r="AK344" s="224" t="s">
        <v>1591</v>
      </c>
      <c r="AL344" s="225" t="s">
        <v>1592</v>
      </c>
    </row>
    <row r="345" spans="9:38">
      <c r="I345" s="143" t="s">
        <v>5284</v>
      </c>
      <c r="J345" s="144" t="s">
        <v>5285</v>
      </c>
      <c r="AK345" s="224" t="s">
        <v>1541</v>
      </c>
      <c r="AL345" s="225" t="s">
        <v>1542</v>
      </c>
    </row>
    <row r="346" spans="9:38">
      <c r="I346" s="143" t="s">
        <v>5286</v>
      </c>
      <c r="J346" s="144" t="s">
        <v>5287</v>
      </c>
      <c r="AK346" s="224" t="s">
        <v>7766</v>
      </c>
      <c r="AL346" s="225" t="s">
        <v>7767</v>
      </c>
    </row>
    <row r="347" spans="9:38">
      <c r="I347" s="143" t="s">
        <v>5288</v>
      </c>
      <c r="J347" s="144" t="s">
        <v>5289</v>
      </c>
      <c r="AK347" s="224" t="s">
        <v>6755</v>
      </c>
      <c r="AL347" s="225" t="s">
        <v>6538</v>
      </c>
    </row>
    <row r="348" spans="9:38">
      <c r="I348" s="143" t="s">
        <v>5290</v>
      </c>
      <c r="J348" s="144" t="s">
        <v>5291</v>
      </c>
      <c r="AK348" s="224" t="s">
        <v>2420</v>
      </c>
      <c r="AL348" s="225" t="s">
        <v>2421</v>
      </c>
    </row>
    <row r="349" spans="9:38">
      <c r="I349" s="143" t="s">
        <v>5282</v>
      </c>
      <c r="J349" s="144" t="s">
        <v>5283</v>
      </c>
      <c r="AK349" s="224" t="s">
        <v>6507</v>
      </c>
      <c r="AL349" s="225" t="s">
        <v>6508</v>
      </c>
    </row>
    <row r="350" spans="9:38">
      <c r="I350" s="143" t="s">
        <v>5268</v>
      </c>
      <c r="J350" s="144" t="s">
        <v>5269</v>
      </c>
      <c r="AK350" s="224" t="s">
        <v>3864</v>
      </c>
      <c r="AL350" s="225" t="s">
        <v>3865</v>
      </c>
    </row>
    <row r="351" spans="9:38">
      <c r="I351" s="143" t="s">
        <v>5292</v>
      </c>
      <c r="J351" s="144" t="s">
        <v>5293</v>
      </c>
      <c r="AK351" s="224" t="s">
        <v>6646</v>
      </c>
      <c r="AL351" s="225" t="s">
        <v>6647</v>
      </c>
    </row>
    <row r="352" spans="9:38">
      <c r="I352" s="143" t="s">
        <v>5294</v>
      </c>
      <c r="J352" s="144" t="s">
        <v>5295</v>
      </c>
      <c r="AK352" s="224" t="s">
        <v>2860</v>
      </c>
      <c r="AL352" s="225" t="s">
        <v>2861</v>
      </c>
    </row>
    <row r="353" spans="9:38">
      <c r="I353" s="143" t="s">
        <v>5296</v>
      </c>
      <c r="J353" s="144" t="s">
        <v>5297</v>
      </c>
      <c r="AK353" s="224" t="s">
        <v>2287</v>
      </c>
      <c r="AL353" s="225" t="s">
        <v>2288</v>
      </c>
    </row>
    <row r="354" spans="9:38">
      <c r="I354" s="143" t="s">
        <v>6388</v>
      </c>
      <c r="J354" s="144" t="s">
        <v>6389</v>
      </c>
      <c r="AK354" s="224" t="s">
        <v>4430</v>
      </c>
      <c r="AL354" s="225" t="s">
        <v>4431</v>
      </c>
    </row>
    <row r="355" spans="9:38">
      <c r="I355" s="143" t="s">
        <v>5300</v>
      </c>
      <c r="J355" s="144" t="s">
        <v>5301</v>
      </c>
      <c r="AK355" s="224" t="s">
        <v>2349</v>
      </c>
      <c r="AL355" s="225" t="s">
        <v>2350</v>
      </c>
    </row>
    <row r="356" spans="9:38">
      <c r="I356" s="143" t="s">
        <v>5302</v>
      </c>
      <c r="J356" s="144" t="s">
        <v>5303</v>
      </c>
      <c r="AK356" s="224" t="s">
        <v>1287</v>
      </c>
      <c r="AL356" s="225" t="s">
        <v>1288</v>
      </c>
    </row>
    <row r="357" spans="9:38">
      <c r="I357" s="143" t="s">
        <v>5304</v>
      </c>
      <c r="J357" s="144" t="s">
        <v>5305</v>
      </c>
      <c r="AK357" s="224" t="s">
        <v>1242</v>
      </c>
      <c r="AL357" s="225" t="s">
        <v>1243</v>
      </c>
    </row>
    <row r="358" spans="9:38">
      <c r="I358" s="143" t="s">
        <v>4749</v>
      </c>
      <c r="J358" s="144" t="s">
        <v>4752</v>
      </c>
      <c r="AK358" s="224" t="s">
        <v>1086</v>
      </c>
      <c r="AL358" s="225" t="s">
        <v>1087</v>
      </c>
    </row>
    <row r="359" spans="9:38">
      <c r="I359" s="143" t="s">
        <v>5308</v>
      </c>
      <c r="J359" s="144" t="s">
        <v>5309</v>
      </c>
      <c r="AK359" s="224" t="s">
        <v>3633</v>
      </c>
      <c r="AL359" s="225" t="s">
        <v>3634</v>
      </c>
    </row>
    <row r="360" spans="9:38">
      <c r="I360" s="143" t="s">
        <v>5312</v>
      </c>
      <c r="J360" s="144" t="s">
        <v>5313</v>
      </c>
      <c r="AK360" s="224" t="s">
        <v>1617</v>
      </c>
      <c r="AL360" s="225" t="s">
        <v>108</v>
      </c>
    </row>
    <row r="361" spans="9:38">
      <c r="I361" s="143" t="s">
        <v>5310</v>
      </c>
      <c r="J361" s="144" t="s">
        <v>5311</v>
      </c>
      <c r="AK361" s="224" t="s">
        <v>7707</v>
      </c>
      <c r="AL361" s="225" t="s">
        <v>7708</v>
      </c>
    </row>
    <row r="362" spans="9:38">
      <c r="I362" s="143" t="s">
        <v>6390</v>
      </c>
      <c r="J362" s="144" t="s">
        <v>6391</v>
      </c>
      <c r="AK362" s="224" t="s">
        <v>1415</v>
      </c>
      <c r="AL362" s="225" t="s">
        <v>1416</v>
      </c>
    </row>
    <row r="363" spans="9:38">
      <c r="I363" s="143" t="s">
        <v>5322</v>
      </c>
      <c r="J363" s="144" t="s">
        <v>5323</v>
      </c>
      <c r="AK363" s="224" t="s">
        <v>2862</v>
      </c>
      <c r="AL363" s="225" t="s">
        <v>2863</v>
      </c>
    </row>
    <row r="364" spans="9:38">
      <c r="I364" s="143" t="s">
        <v>5315</v>
      </c>
      <c r="J364" s="144" t="s">
        <v>5316</v>
      </c>
      <c r="AK364" s="224" t="s">
        <v>2552</v>
      </c>
      <c r="AL364" s="225" t="s">
        <v>2551</v>
      </c>
    </row>
    <row r="365" spans="9:38">
      <c r="I365" s="143" t="s">
        <v>3336</v>
      </c>
      <c r="J365" s="144" t="s">
        <v>5317</v>
      </c>
      <c r="AK365" s="224" t="s">
        <v>1264</v>
      </c>
      <c r="AL365" s="225" t="s">
        <v>1265</v>
      </c>
    </row>
    <row r="366" spans="9:38">
      <c r="I366" s="143" t="s">
        <v>5318</v>
      </c>
      <c r="J366" s="144" t="s">
        <v>5319</v>
      </c>
      <c r="AK366" s="224" t="s">
        <v>760</v>
      </c>
      <c r="AL366" s="225" t="s">
        <v>4434</v>
      </c>
    </row>
    <row r="367" spans="9:38">
      <c r="I367" s="143" t="s">
        <v>6392</v>
      </c>
      <c r="J367" s="144" t="s">
        <v>4675</v>
      </c>
      <c r="AK367" s="224" t="s">
        <v>1358</v>
      </c>
      <c r="AL367" s="225" t="s">
        <v>1359</v>
      </c>
    </row>
    <row r="368" spans="9:38">
      <c r="I368" s="143" t="s">
        <v>5324</v>
      </c>
      <c r="J368" s="144" t="s">
        <v>5325</v>
      </c>
      <c r="AK368" s="224" t="s">
        <v>4406</v>
      </c>
      <c r="AL368" s="225" t="s">
        <v>1265</v>
      </c>
    </row>
    <row r="369" spans="9:38">
      <c r="I369" s="143" t="s">
        <v>5306</v>
      </c>
      <c r="J369" s="144" t="s">
        <v>5307</v>
      </c>
      <c r="AK369" s="224" t="s">
        <v>4407</v>
      </c>
      <c r="AL369" s="225" t="s">
        <v>4408</v>
      </c>
    </row>
    <row r="370" spans="9:38">
      <c r="I370" s="143" t="s">
        <v>2705</v>
      </c>
      <c r="J370" s="144" t="s">
        <v>5326</v>
      </c>
      <c r="AK370" s="224" t="s">
        <v>2495</v>
      </c>
      <c r="AL370" s="225" t="s">
        <v>115</v>
      </c>
    </row>
    <row r="371" spans="9:38">
      <c r="I371" s="143" t="s">
        <v>3347</v>
      </c>
      <c r="J371" s="144" t="s">
        <v>5327</v>
      </c>
      <c r="AK371" s="224" t="s">
        <v>1208</v>
      </c>
      <c r="AL371" s="225" t="s">
        <v>1209</v>
      </c>
    </row>
    <row r="372" spans="9:38">
      <c r="I372" s="143" t="s">
        <v>5320</v>
      </c>
      <c r="J372" s="144" t="s">
        <v>5321</v>
      </c>
      <c r="AK372" s="224" t="s">
        <v>2554</v>
      </c>
      <c r="AL372" s="225" t="s">
        <v>2555</v>
      </c>
    </row>
    <row r="373" spans="9:38">
      <c r="I373" s="143" t="s">
        <v>5299</v>
      </c>
      <c r="J373" s="144" t="s">
        <v>4431</v>
      </c>
      <c r="AK373" s="224" t="s">
        <v>2535</v>
      </c>
      <c r="AL373" s="225" t="s">
        <v>2536</v>
      </c>
    </row>
    <row r="374" spans="9:38">
      <c r="I374" s="143" t="s">
        <v>5332</v>
      </c>
      <c r="J374" s="144" t="s">
        <v>5333</v>
      </c>
      <c r="AK374" s="224" t="s">
        <v>6528</v>
      </c>
      <c r="AL374" s="225" t="s">
        <v>6529</v>
      </c>
    </row>
    <row r="375" spans="9:38">
      <c r="I375" s="143" t="s">
        <v>5328</v>
      </c>
      <c r="J375" s="144" t="s">
        <v>5329</v>
      </c>
      <c r="AK375" s="224" t="s">
        <v>2707</v>
      </c>
      <c r="AL375" s="225" t="s">
        <v>2708</v>
      </c>
    </row>
    <row r="376" spans="9:38">
      <c r="I376" s="143" t="s">
        <v>5330</v>
      </c>
      <c r="J376" s="144" t="s">
        <v>5331</v>
      </c>
      <c r="AK376" s="224" t="s">
        <v>3701</v>
      </c>
      <c r="AL376" s="225" t="s">
        <v>3702</v>
      </c>
    </row>
    <row r="377" spans="9:38">
      <c r="I377" s="143" t="s">
        <v>2779</v>
      </c>
      <c r="J377" s="144" t="s">
        <v>5334</v>
      </c>
      <c r="AK377" s="224" t="s">
        <v>1455</v>
      </c>
      <c r="AL377" s="225" t="s">
        <v>1166</v>
      </c>
    </row>
    <row r="378" spans="9:38">
      <c r="I378" s="143" t="s">
        <v>5335</v>
      </c>
      <c r="J378" s="144" t="s">
        <v>5336</v>
      </c>
      <c r="AK378" s="224" t="s">
        <v>2709</v>
      </c>
      <c r="AL378" s="225" t="s">
        <v>2710</v>
      </c>
    </row>
    <row r="379" spans="9:38">
      <c r="I379" s="143" t="s">
        <v>5337</v>
      </c>
      <c r="J379" s="144" t="s">
        <v>5338</v>
      </c>
      <c r="AK379" s="224" t="s">
        <v>4676</v>
      </c>
      <c r="AL379" s="225" t="s">
        <v>4740</v>
      </c>
    </row>
    <row r="380" spans="9:38">
      <c r="I380" s="143" t="s">
        <v>5339</v>
      </c>
      <c r="J380" s="144" t="s">
        <v>5340</v>
      </c>
      <c r="AK380" s="224" t="s">
        <v>1088</v>
      </c>
      <c r="AL380" s="225" t="s">
        <v>1089</v>
      </c>
    </row>
    <row r="381" spans="9:38">
      <c r="I381" s="143" t="s">
        <v>6393</v>
      </c>
      <c r="J381" s="144" t="s">
        <v>6394</v>
      </c>
      <c r="AK381" s="224" t="s">
        <v>1218</v>
      </c>
      <c r="AL381" s="225" t="s">
        <v>1219</v>
      </c>
    </row>
    <row r="382" spans="9:38">
      <c r="I382" s="143" t="s">
        <v>5344</v>
      </c>
      <c r="J382" s="144" t="s">
        <v>5345</v>
      </c>
      <c r="AK382" s="224" t="s">
        <v>2711</v>
      </c>
      <c r="AL382" s="225" t="s">
        <v>2712</v>
      </c>
    </row>
    <row r="383" spans="9:38">
      <c r="I383" s="143" t="s">
        <v>5341</v>
      </c>
      <c r="J383" s="144" t="s">
        <v>5342</v>
      </c>
      <c r="AK383" s="224" t="s">
        <v>4221</v>
      </c>
      <c r="AL383" s="225" t="s">
        <v>4222</v>
      </c>
    </row>
    <row r="384" spans="9:38">
      <c r="I384" s="143" t="s">
        <v>6395</v>
      </c>
      <c r="J384" s="144" t="s">
        <v>6396</v>
      </c>
      <c r="AK384" s="224" t="s">
        <v>1502</v>
      </c>
      <c r="AL384" s="225" t="s">
        <v>1503</v>
      </c>
    </row>
    <row r="385" spans="9:38">
      <c r="I385" s="143" t="s">
        <v>5346</v>
      </c>
      <c r="J385" s="144" t="s">
        <v>5347</v>
      </c>
      <c r="AK385" s="224" t="s">
        <v>1386</v>
      </c>
      <c r="AL385" s="225" t="s">
        <v>1387</v>
      </c>
    </row>
    <row r="386" spans="9:38">
      <c r="I386" s="143" t="s">
        <v>2399</v>
      </c>
      <c r="J386" s="144" t="s">
        <v>5414</v>
      </c>
      <c r="AK386" s="224" t="s">
        <v>2713</v>
      </c>
      <c r="AL386" s="225" t="s">
        <v>2714</v>
      </c>
    </row>
    <row r="387" spans="9:38">
      <c r="I387" s="143" t="s">
        <v>5348</v>
      </c>
      <c r="J387" s="144" t="s">
        <v>5349</v>
      </c>
      <c r="AK387" s="224" t="s">
        <v>1316</v>
      </c>
      <c r="AL387" s="225" t="s">
        <v>1317</v>
      </c>
    </row>
    <row r="388" spans="9:38">
      <c r="I388" s="143" t="s">
        <v>6397</v>
      </c>
      <c r="J388" s="144" t="s">
        <v>6398</v>
      </c>
      <c r="AK388" s="224" t="s">
        <v>6751</v>
      </c>
      <c r="AL388" s="225" t="s">
        <v>6752</v>
      </c>
    </row>
    <row r="389" spans="9:38">
      <c r="I389" s="143" t="s">
        <v>5350</v>
      </c>
      <c r="J389" s="144" t="s">
        <v>6398</v>
      </c>
      <c r="AK389" s="224" t="s">
        <v>2355</v>
      </c>
      <c r="AL389" s="225" t="s">
        <v>2356</v>
      </c>
    </row>
    <row r="390" spans="9:38">
      <c r="I390" s="143" t="s">
        <v>5410</v>
      </c>
      <c r="J390" s="144" t="s">
        <v>5411</v>
      </c>
      <c r="AK390" s="224" t="s">
        <v>1838</v>
      </c>
      <c r="AL390" s="225" t="s">
        <v>1839</v>
      </c>
    </row>
    <row r="391" spans="9:38">
      <c r="I391" s="143" t="s">
        <v>2882</v>
      </c>
      <c r="J391" s="144" t="s">
        <v>5353</v>
      </c>
      <c r="AK391" s="224" t="s">
        <v>4129</v>
      </c>
      <c r="AL391" s="225" t="s">
        <v>4130</v>
      </c>
    </row>
    <row r="392" spans="9:38">
      <c r="I392" s="143" t="s">
        <v>6399</v>
      </c>
      <c r="J392" s="144" t="s">
        <v>6400</v>
      </c>
      <c r="AK392" s="224" t="s">
        <v>6498</v>
      </c>
      <c r="AL392" s="225" t="s">
        <v>6499</v>
      </c>
    </row>
    <row r="393" spans="9:38">
      <c r="I393" s="143" t="s">
        <v>5354</v>
      </c>
      <c r="J393" s="144" t="s">
        <v>5355</v>
      </c>
      <c r="AK393" s="224" t="s">
        <v>1184</v>
      </c>
      <c r="AL393" s="225" t="s">
        <v>1185</v>
      </c>
    </row>
    <row r="394" spans="9:38">
      <c r="I394" s="143" t="s">
        <v>5357</v>
      </c>
      <c r="J394" s="144" t="s">
        <v>5358</v>
      </c>
      <c r="AK394" s="224" t="s">
        <v>2715</v>
      </c>
      <c r="AL394" s="225" t="s">
        <v>2716</v>
      </c>
    </row>
    <row r="395" spans="9:38">
      <c r="I395" s="143" t="s">
        <v>5365</v>
      </c>
      <c r="J395" s="144" t="s">
        <v>5366</v>
      </c>
      <c r="AK395" s="224" t="s">
        <v>962</v>
      </c>
      <c r="AL395" s="225" t="s">
        <v>963</v>
      </c>
    </row>
    <row r="396" spans="9:38">
      <c r="I396" s="143" t="s">
        <v>5367</v>
      </c>
      <c r="J396" s="144" t="s">
        <v>5368</v>
      </c>
      <c r="AK396" s="224" t="s">
        <v>122</v>
      </c>
      <c r="AL396" s="225" t="s">
        <v>123</v>
      </c>
    </row>
    <row r="397" spans="9:38">
      <c r="I397" s="143" t="s">
        <v>5369</v>
      </c>
      <c r="J397" s="144" t="s">
        <v>5370</v>
      </c>
      <c r="AK397" s="224" t="s">
        <v>125</v>
      </c>
      <c r="AL397" s="225" t="s">
        <v>1142</v>
      </c>
    </row>
    <row r="398" spans="9:38">
      <c r="I398" s="143" t="s">
        <v>5371</v>
      </c>
      <c r="J398" s="144" t="s">
        <v>5372</v>
      </c>
      <c r="AK398" s="224" t="s">
        <v>2303</v>
      </c>
      <c r="AL398" s="225" t="s">
        <v>2304</v>
      </c>
    </row>
    <row r="399" spans="9:38">
      <c r="I399" s="143" t="s">
        <v>5390</v>
      </c>
      <c r="J399" s="144" t="s">
        <v>5391</v>
      </c>
      <c r="AK399" s="224" t="s">
        <v>7768</v>
      </c>
      <c r="AL399" s="225" t="s">
        <v>7769</v>
      </c>
    </row>
    <row r="400" spans="9:38">
      <c r="I400" s="143" t="s">
        <v>4728</v>
      </c>
      <c r="J400" s="144" t="s">
        <v>4731</v>
      </c>
      <c r="AK400" s="224" t="s">
        <v>1112</v>
      </c>
      <c r="AL400" s="225" t="s">
        <v>1113</v>
      </c>
    </row>
    <row r="401" spans="9:38">
      <c r="I401" s="143" t="s">
        <v>5375</v>
      </c>
      <c r="J401" s="144" t="s">
        <v>5376</v>
      </c>
      <c r="AK401" s="224" t="s">
        <v>1306</v>
      </c>
      <c r="AL401" s="225" t="s">
        <v>1307</v>
      </c>
    </row>
    <row r="402" spans="9:38">
      <c r="I402" s="143" t="s">
        <v>6401</v>
      </c>
      <c r="J402" s="144" t="s">
        <v>5405</v>
      </c>
      <c r="AK402" s="224" t="s">
        <v>127</v>
      </c>
      <c r="AL402" s="225" t="s">
        <v>456</v>
      </c>
    </row>
    <row r="403" spans="9:38">
      <c r="I403" s="143" t="s">
        <v>5377</v>
      </c>
      <c r="J403" s="144" t="s">
        <v>5378</v>
      </c>
      <c r="AK403" s="224" t="s">
        <v>6536</v>
      </c>
      <c r="AL403" s="225" t="s">
        <v>6537</v>
      </c>
    </row>
    <row r="404" spans="9:38">
      <c r="I404" s="143" t="s">
        <v>5379</v>
      </c>
      <c r="J404" s="144" t="s">
        <v>5380</v>
      </c>
      <c r="AK404" s="224" t="s">
        <v>4180</v>
      </c>
      <c r="AL404" s="225" t="s">
        <v>4181</v>
      </c>
    </row>
    <row r="405" spans="9:38">
      <c r="I405" s="143" t="s">
        <v>5392</v>
      </c>
      <c r="J405" s="144" t="s">
        <v>5393</v>
      </c>
      <c r="AK405" s="224" t="s">
        <v>4152</v>
      </c>
      <c r="AL405" s="225" t="s">
        <v>4153</v>
      </c>
    </row>
    <row r="406" spans="9:38">
      <c r="I406" s="143" t="s">
        <v>5383</v>
      </c>
      <c r="J406" s="144" t="s">
        <v>5384</v>
      </c>
      <c r="AK406" s="224" t="s">
        <v>4651</v>
      </c>
      <c r="AL406" s="225" t="s">
        <v>1090</v>
      </c>
    </row>
    <row r="407" spans="9:38">
      <c r="I407" s="143" t="s">
        <v>5359</v>
      </c>
      <c r="J407" s="144" t="s">
        <v>5360</v>
      </c>
      <c r="AK407" s="224" t="s">
        <v>1145</v>
      </c>
      <c r="AL407" s="225" t="s">
        <v>1146</v>
      </c>
    </row>
    <row r="408" spans="9:38">
      <c r="I408" s="143" t="s">
        <v>5351</v>
      </c>
      <c r="J408" s="144" t="s">
        <v>5352</v>
      </c>
      <c r="AK408" s="224" t="s">
        <v>3711</v>
      </c>
      <c r="AL408" s="225" t="s">
        <v>3712</v>
      </c>
    </row>
    <row r="409" spans="9:38">
      <c r="I409" s="143" t="s">
        <v>5363</v>
      </c>
      <c r="J409" s="144" t="s">
        <v>5364</v>
      </c>
      <c r="AK409" s="224" t="s">
        <v>2410</v>
      </c>
      <c r="AL409" s="225" t="s">
        <v>2411</v>
      </c>
    </row>
    <row r="410" spans="9:38">
      <c r="I410" s="143" t="s">
        <v>4281</v>
      </c>
      <c r="J410" s="144" t="s">
        <v>5398</v>
      </c>
      <c r="AK410" s="224" t="s">
        <v>7751</v>
      </c>
      <c r="AL410" s="225" t="s">
        <v>7752</v>
      </c>
    </row>
    <row r="411" spans="9:38">
      <c r="I411" s="143" t="s">
        <v>5412</v>
      </c>
      <c r="J411" s="144" t="s">
        <v>5413</v>
      </c>
      <c r="AK411" s="224" t="s">
        <v>6778</v>
      </c>
      <c r="AL411" s="225" t="s">
        <v>6779</v>
      </c>
    </row>
    <row r="412" spans="9:38">
      <c r="I412" s="143" t="s">
        <v>5396</v>
      </c>
      <c r="J412" s="144" t="s">
        <v>5397</v>
      </c>
      <c r="AK412" s="224" t="s">
        <v>405</v>
      </c>
      <c r="AL412" s="225" t="s">
        <v>131</v>
      </c>
    </row>
    <row r="413" spans="9:38">
      <c r="I413" s="143" t="s">
        <v>5385</v>
      </c>
      <c r="J413" s="144" t="s">
        <v>5386</v>
      </c>
      <c r="AK413" s="224" t="s">
        <v>4155</v>
      </c>
      <c r="AL413" s="225" t="s">
        <v>4156</v>
      </c>
    </row>
    <row r="414" spans="9:38">
      <c r="I414" s="143" t="s">
        <v>5387</v>
      </c>
      <c r="J414" s="144" t="s">
        <v>5388</v>
      </c>
      <c r="AK414" s="224" t="s">
        <v>2693</v>
      </c>
      <c r="AL414" s="225" t="s">
        <v>2694</v>
      </c>
    </row>
    <row r="415" spans="9:38">
      <c r="I415" s="143" t="s">
        <v>5403</v>
      </c>
      <c r="J415" s="144" t="s">
        <v>5404</v>
      </c>
      <c r="AK415" s="224" t="s">
        <v>2748</v>
      </c>
      <c r="AL415" s="225" t="s">
        <v>2749</v>
      </c>
    </row>
    <row r="416" spans="9:38">
      <c r="I416" s="143" t="s">
        <v>5408</v>
      </c>
      <c r="J416" s="144" t="s">
        <v>5409</v>
      </c>
      <c r="AK416" s="224" t="s">
        <v>1360</v>
      </c>
      <c r="AL416" s="225" t="s">
        <v>1361</v>
      </c>
    </row>
    <row r="417" spans="9:38">
      <c r="I417" s="143" t="s">
        <v>5415</v>
      </c>
      <c r="J417" s="144" t="s">
        <v>5416</v>
      </c>
      <c r="AK417" s="224" t="s">
        <v>1091</v>
      </c>
      <c r="AL417" s="225" t="s">
        <v>1092</v>
      </c>
    </row>
    <row r="418" spans="9:38">
      <c r="I418" s="143" t="s">
        <v>5399</v>
      </c>
      <c r="J418" s="144" t="s">
        <v>5400</v>
      </c>
      <c r="AK418" s="224" t="s">
        <v>6519</v>
      </c>
      <c r="AL418" s="225" t="s">
        <v>6520</v>
      </c>
    </row>
    <row r="419" spans="9:38">
      <c r="I419" s="143" t="s">
        <v>5417</v>
      </c>
      <c r="J419" s="144" t="s">
        <v>5418</v>
      </c>
      <c r="AK419" s="224" t="s">
        <v>6656</v>
      </c>
      <c r="AL419" s="225" t="s">
        <v>6657</v>
      </c>
    </row>
    <row r="420" spans="9:38">
      <c r="I420" s="143" t="s">
        <v>5401</v>
      </c>
      <c r="J420" s="144" t="s">
        <v>5402</v>
      </c>
      <c r="AK420" s="224" t="s">
        <v>2717</v>
      </c>
      <c r="AL420" s="225" t="s">
        <v>2718</v>
      </c>
    </row>
    <row r="421" spans="9:38">
      <c r="I421" s="143" t="s">
        <v>5406</v>
      </c>
      <c r="J421" s="144" t="s">
        <v>5407</v>
      </c>
      <c r="AK421" s="224" t="s">
        <v>4344</v>
      </c>
      <c r="AL421" s="225" t="s">
        <v>4345</v>
      </c>
    </row>
    <row r="422" spans="9:38">
      <c r="I422" s="143" t="s">
        <v>5373</v>
      </c>
      <c r="J422" s="144" t="s">
        <v>5374</v>
      </c>
      <c r="AK422" s="224" t="s">
        <v>6539</v>
      </c>
      <c r="AL422" s="225" t="s">
        <v>6540</v>
      </c>
    </row>
    <row r="423" spans="9:38">
      <c r="I423" s="143" t="s">
        <v>5419</v>
      </c>
      <c r="J423" s="144" t="s">
        <v>5420</v>
      </c>
      <c r="AK423" s="224" t="s">
        <v>6680</v>
      </c>
      <c r="AL423" s="225" t="s">
        <v>6681</v>
      </c>
    </row>
    <row r="424" spans="9:38">
      <c r="I424" s="143" t="s">
        <v>5421</v>
      </c>
      <c r="J424" s="144" t="s">
        <v>5422</v>
      </c>
      <c r="AK424" s="224" t="s">
        <v>1873</v>
      </c>
      <c r="AL424" s="225" t="s">
        <v>1874</v>
      </c>
    </row>
    <row r="425" spans="9:38">
      <c r="I425" s="143" t="s">
        <v>5444</v>
      </c>
      <c r="J425" s="144" t="s">
        <v>5445</v>
      </c>
      <c r="AK425" s="224" t="s">
        <v>2762</v>
      </c>
      <c r="AL425" s="225" t="s">
        <v>2763</v>
      </c>
    </row>
    <row r="426" spans="9:38">
      <c r="I426" s="143" t="s">
        <v>5425</v>
      </c>
      <c r="J426" s="144" t="s">
        <v>5426</v>
      </c>
      <c r="AK426" s="224" t="s">
        <v>2834</v>
      </c>
      <c r="AL426" s="225" t="s">
        <v>2835</v>
      </c>
    </row>
    <row r="427" spans="9:38">
      <c r="I427" s="143" t="s">
        <v>5423</v>
      </c>
      <c r="J427" s="144" t="s">
        <v>5424</v>
      </c>
      <c r="AK427" s="224" t="s">
        <v>1256</v>
      </c>
      <c r="AL427" s="225" t="s">
        <v>1257</v>
      </c>
    </row>
    <row r="428" spans="9:38">
      <c r="I428" s="143" t="s">
        <v>6402</v>
      </c>
      <c r="J428" s="144" t="s">
        <v>5430</v>
      </c>
      <c r="AK428" s="224" t="s">
        <v>1049</v>
      </c>
      <c r="AL428" s="225" t="s">
        <v>1050</v>
      </c>
    </row>
    <row r="429" spans="9:38">
      <c r="I429" s="143" t="s">
        <v>6403</v>
      </c>
      <c r="J429" s="144" t="s">
        <v>5430</v>
      </c>
      <c r="AK429" s="224" t="s">
        <v>2798</v>
      </c>
      <c r="AL429" s="225" t="s">
        <v>2799</v>
      </c>
    </row>
    <row r="430" spans="9:38">
      <c r="I430" s="143" t="s">
        <v>5427</v>
      </c>
      <c r="J430" s="144" t="s">
        <v>5428</v>
      </c>
      <c r="AK430" s="224" t="s">
        <v>3877</v>
      </c>
      <c r="AL430" s="225" t="s">
        <v>1539</v>
      </c>
    </row>
    <row r="431" spans="9:38">
      <c r="I431" s="143" t="s">
        <v>5436</v>
      </c>
      <c r="J431" s="144" t="s">
        <v>5437</v>
      </c>
      <c r="AK431" s="224" t="s">
        <v>6714</v>
      </c>
      <c r="AL431" s="225" t="s">
        <v>6715</v>
      </c>
    </row>
    <row r="432" spans="9:38">
      <c r="I432" s="143" t="s">
        <v>6404</v>
      </c>
      <c r="J432" s="144" t="s">
        <v>6405</v>
      </c>
      <c r="AK432" s="224" t="s">
        <v>1388</v>
      </c>
      <c r="AL432" s="225" t="s">
        <v>1389</v>
      </c>
    </row>
    <row r="433" spans="9:38">
      <c r="I433" s="143" t="s">
        <v>5434</v>
      </c>
      <c r="J433" s="144" t="s">
        <v>5435</v>
      </c>
      <c r="AK433" s="224" t="s">
        <v>2382</v>
      </c>
      <c r="AL433" s="207" t="s">
        <v>2784</v>
      </c>
    </row>
    <row r="434" spans="9:38">
      <c r="I434" s="143" t="s">
        <v>5438</v>
      </c>
      <c r="J434" s="144" t="s">
        <v>5439</v>
      </c>
      <c r="AK434" s="224" t="s">
        <v>6465</v>
      </c>
      <c r="AL434" s="207" t="s">
        <v>6466</v>
      </c>
    </row>
    <row r="435" spans="9:38">
      <c r="I435" s="143" t="s">
        <v>5440</v>
      </c>
      <c r="J435" s="144" t="s">
        <v>5441</v>
      </c>
      <c r="AK435" s="224" t="s">
        <v>4176</v>
      </c>
      <c r="AL435" s="207" t="s">
        <v>4177</v>
      </c>
    </row>
    <row r="436" spans="9:38">
      <c r="I436" s="143" t="s">
        <v>5442</v>
      </c>
      <c r="J436" s="144" t="s">
        <v>5443</v>
      </c>
      <c r="AK436" s="224" t="s">
        <v>7709</v>
      </c>
      <c r="AL436" s="207" t="s">
        <v>7710</v>
      </c>
    </row>
    <row r="437" spans="9:38">
      <c r="I437" s="143" t="s">
        <v>6406</v>
      </c>
      <c r="J437" s="144" t="s">
        <v>5447</v>
      </c>
      <c r="AK437" s="224" t="s">
        <v>2814</v>
      </c>
      <c r="AL437" s="207" t="s">
        <v>2815</v>
      </c>
    </row>
    <row r="438" spans="9:38">
      <c r="I438" s="143" t="s">
        <v>5448</v>
      </c>
      <c r="J438" s="144" t="s">
        <v>5449</v>
      </c>
      <c r="AK438" s="224" t="s">
        <v>1194</v>
      </c>
      <c r="AL438" s="207" t="s">
        <v>1195</v>
      </c>
    </row>
    <row r="439" spans="9:38">
      <c r="I439" s="143" t="s">
        <v>5450</v>
      </c>
      <c r="J439" s="144" t="s">
        <v>5451</v>
      </c>
      <c r="AK439" s="224" t="s">
        <v>2372</v>
      </c>
      <c r="AL439" s="207" t="s">
        <v>2371</v>
      </c>
    </row>
    <row r="440" spans="9:38">
      <c r="I440" s="143" t="s">
        <v>5452</v>
      </c>
      <c r="J440" s="144" t="s">
        <v>5453</v>
      </c>
      <c r="AK440" s="224" t="s">
        <v>682</v>
      </c>
      <c r="AL440" s="225" t="s">
        <v>683</v>
      </c>
    </row>
    <row r="441" spans="9:38">
      <c r="I441" s="143" t="s">
        <v>120</v>
      </c>
      <c r="J441" s="144" t="s">
        <v>5455</v>
      </c>
      <c r="AK441" s="224" t="s">
        <v>457</v>
      </c>
      <c r="AL441" s="225" t="s">
        <v>458</v>
      </c>
    </row>
    <row r="442" spans="9:38">
      <c r="I442" s="143" t="s">
        <v>6407</v>
      </c>
      <c r="J442" s="144" t="s">
        <v>6408</v>
      </c>
      <c r="AK442" s="224" t="s">
        <v>459</v>
      </c>
      <c r="AL442" s="225" t="s">
        <v>460</v>
      </c>
    </row>
    <row r="443" spans="9:38">
      <c r="I443" s="143" t="s">
        <v>5457</v>
      </c>
      <c r="J443" s="144" t="s">
        <v>5458</v>
      </c>
      <c r="AK443" s="224" t="s">
        <v>7684</v>
      </c>
      <c r="AL443" s="225" t="s">
        <v>7685</v>
      </c>
    </row>
    <row r="444" spans="9:38">
      <c r="I444" s="143" t="s">
        <v>5459</v>
      </c>
      <c r="J444" s="144" t="s">
        <v>5460</v>
      </c>
      <c r="AK444" s="224" t="s">
        <v>1379</v>
      </c>
      <c r="AL444" s="225" t="s">
        <v>1638</v>
      </c>
    </row>
    <row r="445" spans="9:38">
      <c r="I445" s="143" t="s">
        <v>5431</v>
      </c>
      <c r="J445" s="144" t="s">
        <v>5432</v>
      </c>
      <c r="AK445" s="224" t="s">
        <v>1182</v>
      </c>
      <c r="AL445" s="225" t="s">
        <v>1183</v>
      </c>
    </row>
    <row r="446" spans="9:38">
      <c r="I446" s="143" t="s">
        <v>5461</v>
      </c>
      <c r="J446" s="144" t="s">
        <v>5462</v>
      </c>
      <c r="AK446" s="224" t="s">
        <v>1093</v>
      </c>
      <c r="AL446" s="225" t="s">
        <v>1094</v>
      </c>
    </row>
    <row r="447" spans="9:38">
      <c r="I447" s="143" t="s">
        <v>5463</v>
      </c>
      <c r="J447" s="144" t="s">
        <v>5464</v>
      </c>
      <c r="AK447" s="224" t="s">
        <v>2357</v>
      </c>
      <c r="AL447" s="225" t="s">
        <v>2358</v>
      </c>
    </row>
    <row r="448" spans="9:38">
      <c r="I448" s="143" t="s">
        <v>5469</v>
      </c>
      <c r="J448" s="144" t="s">
        <v>2692</v>
      </c>
      <c r="AK448" s="224" t="s">
        <v>135</v>
      </c>
      <c r="AL448" s="225" t="s">
        <v>461</v>
      </c>
    </row>
    <row r="449" spans="9:38">
      <c r="I449" s="143" t="s">
        <v>5470</v>
      </c>
      <c r="J449" s="144" t="s">
        <v>5471</v>
      </c>
      <c r="AK449" s="224" t="s">
        <v>2848</v>
      </c>
      <c r="AL449" s="225" t="s">
        <v>2849</v>
      </c>
    </row>
    <row r="450" spans="9:38">
      <c r="I450" s="143" t="s">
        <v>5481</v>
      </c>
      <c r="J450" s="144" t="s">
        <v>5482</v>
      </c>
      <c r="AK450" s="224" t="s">
        <v>1042</v>
      </c>
      <c r="AL450" s="225" t="s">
        <v>1043</v>
      </c>
    </row>
    <row r="451" spans="9:38">
      <c r="I451" s="143" t="s">
        <v>5472</v>
      </c>
      <c r="J451" s="144" t="s">
        <v>5473</v>
      </c>
      <c r="AK451" s="224" t="s">
        <v>2806</v>
      </c>
      <c r="AL451" s="225" t="s">
        <v>2807</v>
      </c>
    </row>
    <row r="452" spans="9:38">
      <c r="I452" s="143" t="s">
        <v>6409</v>
      </c>
      <c r="J452" s="144" t="s">
        <v>6410</v>
      </c>
      <c r="AK452" s="224" t="s">
        <v>2389</v>
      </c>
      <c r="AL452" s="225" t="s">
        <v>2390</v>
      </c>
    </row>
    <row r="453" spans="9:38">
      <c r="I453" s="143" t="s">
        <v>3386</v>
      </c>
      <c r="J453" s="144" t="s">
        <v>5468</v>
      </c>
      <c r="AK453" s="224" t="s">
        <v>3722</v>
      </c>
      <c r="AL453" s="225" t="s">
        <v>3723</v>
      </c>
    </row>
    <row r="454" spans="9:38">
      <c r="I454" s="143" t="s">
        <v>5465</v>
      </c>
      <c r="J454" s="144" t="s">
        <v>5466</v>
      </c>
      <c r="AK454" s="224" t="s">
        <v>1877</v>
      </c>
      <c r="AL454" s="225" t="s">
        <v>1878</v>
      </c>
    </row>
    <row r="455" spans="9:38">
      <c r="I455" s="143" t="s">
        <v>6411</v>
      </c>
      <c r="J455" s="144" t="s">
        <v>6412</v>
      </c>
      <c r="AK455" s="224" t="s">
        <v>2719</v>
      </c>
      <c r="AL455" s="225" t="s">
        <v>2720</v>
      </c>
    </row>
    <row r="456" spans="9:38">
      <c r="I456" s="143" t="s">
        <v>3400</v>
      </c>
      <c r="J456" s="144" t="s">
        <v>5479</v>
      </c>
      <c r="AK456" s="224" t="s">
        <v>4098</v>
      </c>
      <c r="AL456" s="225" t="s">
        <v>1879</v>
      </c>
    </row>
    <row r="457" spans="9:38">
      <c r="I457" s="143" t="s">
        <v>5480</v>
      </c>
      <c r="J457" s="144" t="s">
        <v>6413</v>
      </c>
      <c r="AK457" s="224" t="s">
        <v>2828</v>
      </c>
      <c r="AL457" s="225" t="s">
        <v>3866</v>
      </c>
    </row>
    <row r="458" spans="9:38">
      <c r="I458" s="143" t="s">
        <v>5483</v>
      </c>
      <c r="J458" s="144" t="s">
        <v>5484</v>
      </c>
      <c r="AK458" s="224" t="s">
        <v>1356</v>
      </c>
      <c r="AL458" s="225" t="s">
        <v>1357</v>
      </c>
    </row>
    <row r="459" spans="9:38">
      <c r="I459" s="143" t="s">
        <v>5487</v>
      </c>
      <c r="J459" s="144" t="s">
        <v>5488</v>
      </c>
      <c r="AK459" s="224" t="s">
        <v>1597</v>
      </c>
      <c r="AL459" s="225" t="s">
        <v>1598</v>
      </c>
    </row>
    <row r="460" spans="9:38">
      <c r="I460" s="143" t="s">
        <v>5494</v>
      </c>
      <c r="J460" s="144" t="s">
        <v>5495</v>
      </c>
      <c r="AK460" s="224" t="s">
        <v>1633</v>
      </c>
      <c r="AL460" s="225" t="s">
        <v>1632</v>
      </c>
    </row>
    <row r="461" spans="9:38">
      <c r="I461" s="143" t="s">
        <v>5508</v>
      </c>
      <c r="J461" s="144" t="s">
        <v>5509</v>
      </c>
      <c r="AK461" s="224" t="s">
        <v>4128</v>
      </c>
      <c r="AL461" s="225" t="s">
        <v>4127</v>
      </c>
    </row>
    <row r="462" spans="9:38">
      <c r="I462" s="143" t="s">
        <v>5491</v>
      </c>
      <c r="J462" s="144" t="s">
        <v>5492</v>
      </c>
      <c r="AK462" s="224" t="s">
        <v>3005</v>
      </c>
      <c r="AL462" s="225" t="s">
        <v>3006</v>
      </c>
    </row>
    <row r="463" spans="9:38">
      <c r="I463" s="143" t="s">
        <v>5477</v>
      </c>
      <c r="J463" s="144" t="s">
        <v>5478</v>
      </c>
      <c r="AK463" s="224" t="s">
        <v>3626</v>
      </c>
      <c r="AL463" s="225" t="s">
        <v>3627</v>
      </c>
    </row>
    <row r="464" spans="9:38">
      <c r="I464" s="143" t="s">
        <v>5493</v>
      </c>
      <c r="J464" s="144" t="s">
        <v>1361</v>
      </c>
      <c r="AK464" s="224" t="s">
        <v>3685</v>
      </c>
      <c r="AL464" s="225" t="s">
        <v>3686</v>
      </c>
    </row>
    <row r="465" spans="9:38">
      <c r="I465" s="143" t="s">
        <v>5498</v>
      </c>
      <c r="J465" s="144" t="s">
        <v>5499</v>
      </c>
      <c r="AK465" s="224" t="s">
        <v>4632</v>
      </c>
      <c r="AL465" s="225" t="s">
        <v>4633</v>
      </c>
    </row>
    <row r="466" spans="9:38">
      <c r="I466" s="143" t="s">
        <v>5496</v>
      </c>
      <c r="J466" s="144" t="s">
        <v>5497</v>
      </c>
      <c r="AK466" s="224" t="s">
        <v>1442</v>
      </c>
      <c r="AL466" s="225" t="s">
        <v>1443</v>
      </c>
    </row>
    <row r="467" spans="9:38">
      <c r="I467" s="143" t="s">
        <v>5489</v>
      </c>
      <c r="J467" s="144" t="s">
        <v>5490</v>
      </c>
      <c r="AK467" s="224" t="s">
        <v>3460</v>
      </c>
      <c r="AL467" s="225" t="s">
        <v>6461</v>
      </c>
    </row>
    <row r="468" spans="9:38">
      <c r="I468" s="143" t="s">
        <v>6414</v>
      </c>
      <c r="J468" s="144" t="s">
        <v>6415</v>
      </c>
      <c r="AK468" s="224" t="s">
        <v>3893</v>
      </c>
      <c r="AL468" s="225" t="s">
        <v>3894</v>
      </c>
    </row>
    <row r="469" spans="9:38">
      <c r="I469" s="143" t="s">
        <v>1515</v>
      </c>
      <c r="J469" s="144" t="s">
        <v>7765</v>
      </c>
      <c r="AK469" s="224" t="s">
        <v>6481</v>
      </c>
      <c r="AL469" s="225" t="s">
        <v>6482</v>
      </c>
    </row>
    <row r="470" spans="9:38">
      <c r="I470" s="143" t="s">
        <v>5504</v>
      </c>
      <c r="J470" s="144" t="s">
        <v>5505</v>
      </c>
      <c r="AK470" s="224" t="s">
        <v>1685</v>
      </c>
      <c r="AL470" s="225" t="s">
        <v>1686</v>
      </c>
    </row>
    <row r="471" spans="9:38">
      <c r="I471" s="143" t="s">
        <v>4714</v>
      </c>
      <c r="J471" s="144" t="s">
        <v>4715</v>
      </c>
      <c r="AK471" s="224" t="s">
        <v>1891</v>
      </c>
      <c r="AL471" s="225" t="s">
        <v>1892</v>
      </c>
    </row>
    <row r="472" spans="9:38">
      <c r="I472" s="143" t="s">
        <v>5510</v>
      </c>
      <c r="J472" s="144" t="s">
        <v>5511</v>
      </c>
      <c r="AK472" s="224" t="s">
        <v>2913</v>
      </c>
      <c r="AL472" s="225" t="s">
        <v>2914</v>
      </c>
    </row>
    <row r="473" spans="9:38">
      <c r="I473" s="143" t="s">
        <v>6416</v>
      </c>
      <c r="J473" s="144" t="s">
        <v>5507</v>
      </c>
      <c r="AK473" s="224" t="s">
        <v>1438</v>
      </c>
      <c r="AL473" s="225" t="s">
        <v>1439</v>
      </c>
    </row>
    <row r="474" spans="9:38">
      <c r="I474" s="143" t="s">
        <v>5475</v>
      </c>
      <c r="J474" s="144" t="s">
        <v>5476</v>
      </c>
      <c r="AK474" s="224" t="s">
        <v>2787</v>
      </c>
      <c r="AL474" s="225" t="s">
        <v>2788</v>
      </c>
    </row>
    <row r="475" spans="9:38">
      <c r="I475" s="143" t="s">
        <v>5485</v>
      </c>
      <c r="J475" s="144" t="s">
        <v>5486</v>
      </c>
      <c r="AK475" s="224" t="s">
        <v>686</v>
      </c>
      <c r="AL475" s="225" t="s">
        <v>1098</v>
      </c>
    </row>
    <row r="476" spans="9:38">
      <c r="I476" s="143" t="s">
        <v>5512</v>
      </c>
      <c r="J476" s="144" t="s">
        <v>5513</v>
      </c>
      <c r="AK476" s="224" t="s">
        <v>394</v>
      </c>
      <c r="AL476" s="225" t="s">
        <v>146</v>
      </c>
    </row>
    <row r="477" spans="9:38">
      <c r="I477" s="143" t="s">
        <v>5514</v>
      </c>
      <c r="J477" s="144" t="s">
        <v>5515</v>
      </c>
      <c r="AK477" s="224" t="s">
        <v>1096</v>
      </c>
      <c r="AL477" s="225" t="s">
        <v>1097</v>
      </c>
    </row>
    <row r="478" spans="9:38">
      <c r="I478" s="143" t="s">
        <v>5518</v>
      </c>
      <c r="J478" s="144" t="s">
        <v>5519</v>
      </c>
      <c r="AK478" s="224" t="s">
        <v>462</v>
      </c>
      <c r="AL478" s="225" t="s">
        <v>151</v>
      </c>
    </row>
    <row r="479" spans="9:38">
      <c r="I479" s="143" t="s">
        <v>5523</v>
      </c>
      <c r="J479" s="144" t="s">
        <v>5524</v>
      </c>
      <c r="AK479" s="224" t="s">
        <v>4382</v>
      </c>
      <c r="AL479" s="225" t="s">
        <v>4383</v>
      </c>
    </row>
    <row r="480" spans="9:38">
      <c r="I480" s="143" t="s">
        <v>5525</v>
      </c>
      <c r="J480" s="144" t="s">
        <v>5526</v>
      </c>
      <c r="AK480" s="224" t="s">
        <v>1540</v>
      </c>
      <c r="AL480" s="225" t="s">
        <v>1539</v>
      </c>
    </row>
    <row r="481" spans="9:38">
      <c r="I481" s="143" t="s">
        <v>5516</v>
      </c>
      <c r="J481" s="144" t="s">
        <v>5517</v>
      </c>
      <c r="AK481" s="224" t="s">
        <v>6558</v>
      </c>
      <c r="AL481" s="225" t="s">
        <v>6559</v>
      </c>
    </row>
    <row r="482" spans="9:38">
      <c r="I482" s="143" t="s">
        <v>6568</v>
      </c>
      <c r="J482" s="301" t="s">
        <v>6569</v>
      </c>
      <c r="AK482" s="224" t="s">
        <v>2721</v>
      </c>
      <c r="AL482" s="207" t="s">
        <v>2722</v>
      </c>
    </row>
    <row r="483" spans="9:38">
      <c r="I483" s="143" t="s">
        <v>5520</v>
      </c>
      <c r="J483" s="144" t="s">
        <v>5521</v>
      </c>
      <c r="AK483" s="224" t="s">
        <v>3017</v>
      </c>
      <c r="AL483" s="225" t="s">
        <v>3018</v>
      </c>
    </row>
    <row r="484" spans="9:38">
      <c r="I484" s="143" t="s">
        <v>6417</v>
      </c>
      <c r="J484" s="144" t="s">
        <v>6418</v>
      </c>
      <c r="AK484" s="224" t="s">
        <v>6780</v>
      </c>
      <c r="AL484" s="225" t="s">
        <v>5620</v>
      </c>
    </row>
    <row r="485" spans="9:38">
      <c r="I485" s="143" t="s">
        <v>6419</v>
      </c>
      <c r="J485" s="144" t="s">
        <v>5528</v>
      </c>
      <c r="AK485" s="224" t="s">
        <v>7720</v>
      </c>
      <c r="AL485" s="225" t="s">
        <v>7721</v>
      </c>
    </row>
    <row r="486" spans="9:38">
      <c r="I486" s="143" t="s">
        <v>3423</v>
      </c>
      <c r="J486" s="144" t="s">
        <v>5529</v>
      </c>
      <c r="AK486" s="224" t="s">
        <v>392</v>
      </c>
      <c r="AL486" s="225" t="s">
        <v>24</v>
      </c>
    </row>
    <row r="487" spans="9:38">
      <c r="I487" s="143" t="s">
        <v>5530</v>
      </c>
      <c r="J487" s="144" t="s">
        <v>5531</v>
      </c>
      <c r="AK487" s="224" t="s">
        <v>1451</v>
      </c>
      <c r="AL487" s="225" t="s">
        <v>1452</v>
      </c>
    </row>
    <row r="488" spans="9:38">
      <c r="I488" s="143" t="s">
        <v>5535</v>
      </c>
      <c r="J488" s="144" t="s">
        <v>5536</v>
      </c>
      <c r="AK488" s="224" t="s">
        <v>463</v>
      </c>
      <c r="AL488" s="225" t="s">
        <v>464</v>
      </c>
    </row>
    <row r="489" spans="9:38">
      <c r="I489" s="143" t="s">
        <v>5537</v>
      </c>
      <c r="J489" s="144" t="s">
        <v>5538</v>
      </c>
      <c r="AK489" s="224" t="s">
        <v>4539</v>
      </c>
      <c r="AL489" s="225" t="s">
        <v>4540</v>
      </c>
    </row>
    <row r="490" spans="9:38">
      <c r="I490" s="143" t="s">
        <v>5539</v>
      </c>
      <c r="J490" s="144" t="s">
        <v>5540</v>
      </c>
      <c r="AK490" s="224" t="s">
        <v>465</v>
      </c>
      <c r="AL490" s="225" t="s">
        <v>466</v>
      </c>
    </row>
    <row r="491" spans="9:38">
      <c r="I491" s="143" t="s">
        <v>2462</v>
      </c>
      <c r="J491" s="144" t="s">
        <v>5541</v>
      </c>
      <c r="AK491" s="224" t="s">
        <v>467</v>
      </c>
      <c r="AL491" s="225" t="s">
        <v>468</v>
      </c>
    </row>
    <row r="492" spans="9:38">
      <c r="I492" s="143" t="s">
        <v>5543</v>
      </c>
      <c r="J492" s="144" t="s">
        <v>5544</v>
      </c>
      <c r="AK492" s="224" t="s">
        <v>7753</v>
      </c>
      <c r="AL492" s="225" t="s">
        <v>7686</v>
      </c>
    </row>
    <row r="493" spans="9:38">
      <c r="I493" s="143" t="s">
        <v>5545</v>
      </c>
      <c r="J493" s="144" t="s">
        <v>5546</v>
      </c>
      <c r="AK493" s="224" t="s">
        <v>4647</v>
      </c>
      <c r="AL493" s="225" t="s">
        <v>4648</v>
      </c>
    </row>
    <row r="494" spans="9:38">
      <c r="I494" s="143" t="s">
        <v>5547</v>
      </c>
      <c r="J494" s="144" t="s">
        <v>5548</v>
      </c>
      <c r="AK494" s="224" t="s">
        <v>6725</v>
      </c>
      <c r="AL494" s="225" t="s">
        <v>2388</v>
      </c>
    </row>
    <row r="495" spans="9:38">
      <c r="I495" s="143" t="s">
        <v>6420</v>
      </c>
      <c r="J495" s="144" t="s">
        <v>6421</v>
      </c>
      <c r="AK495" s="224" t="s">
        <v>4551</v>
      </c>
      <c r="AL495" s="225" t="s">
        <v>4552</v>
      </c>
    </row>
    <row r="496" spans="9:38">
      <c r="I496" s="143" t="s">
        <v>5549</v>
      </c>
      <c r="J496" s="144" t="s">
        <v>5550</v>
      </c>
      <c r="AK496" s="224" t="s">
        <v>1500</v>
      </c>
      <c r="AL496" s="225" t="s">
        <v>1501</v>
      </c>
    </row>
    <row r="497" spans="9:38">
      <c r="I497" s="143" t="s">
        <v>5551</v>
      </c>
      <c r="J497" s="144" t="s">
        <v>5552</v>
      </c>
      <c r="AK497" s="224" t="s">
        <v>2537</v>
      </c>
      <c r="AL497" s="225" t="s">
        <v>2538</v>
      </c>
    </row>
    <row r="498" spans="9:38">
      <c r="I498" s="143" t="s">
        <v>5533</v>
      </c>
      <c r="J498" s="144" t="s">
        <v>5534</v>
      </c>
      <c r="AK498" s="224" t="s">
        <v>1220</v>
      </c>
      <c r="AL498" s="225" t="s">
        <v>1221</v>
      </c>
    </row>
    <row r="499" spans="9:38">
      <c r="I499" s="143" t="s">
        <v>5553</v>
      </c>
      <c r="J499" s="144" t="s">
        <v>5554</v>
      </c>
      <c r="AK499" s="224" t="s">
        <v>469</v>
      </c>
      <c r="AL499" s="225" t="s">
        <v>470</v>
      </c>
    </row>
    <row r="500" spans="9:38">
      <c r="I500" s="143" t="s">
        <v>6422</v>
      </c>
      <c r="J500" s="144" t="s">
        <v>5558</v>
      </c>
      <c r="AK500" s="224" t="s">
        <v>6560</v>
      </c>
      <c r="AL500" s="225" t="s">
        <v>6561</v>
      </c>
    </row>
    <row r="501" spans="9:38">
      <c r="I501" s="143" t="s">
        <v>5563</v>
      </c>
      <c r="J501" s="144" t="s">
        <v>6423</v>
      </c>
      <c r="AK501" s="224" t="s">
        <v>471</v>
      </c>
      <c r="AL501" s="225" t="s">
        <v>472</v>
      </c>
    </row>
    <row r="502" spans="9:38">
      <c r="I502" s="143" t="s">
        <v>5564</v>
      </c>
      <c r="J502" s="144" t="s">
        <v>5565</v>
      </c>
      <c r="AK502" s="224" t="s">
        <v>741</v>
      </c>
      <c r="AL502" s="225" t="s">
        <v>742</v>
      </c>
    </row>
    <row r="503" spans="9:38">
      <c r="I503" s="143" t="s">
        <v>5566</v>
      </c>
      <c r="J503" s="144" t="s">
        <v>5567</v>
      </c>
      <c r="AK503" s="224" t="s">
        <v>1232</v>
      </c>
      <c r="AL503" s="225" t="s">
        <v>1233</v>
      </c>
    </row>
    <row r="504" spans="9:38">
      <c r="I504" s="143" t="s">
        <v>6424</v>
      </c>
      <c r="J504" s="144" t="s">
        <v>6425</v>
      </c>
      <c r="AK504" s="224" t="s">
        <v>1188</v>
      </c>
      <c r="AL504" s="225" t="s">
        <v>1189</v>
      </c>
    </row>
    <row r="505" spans="9:38">
      <c r="I505" s="143" t="s">
        <v>4432</v>
      </c>
      <c r="J505" s="144" t="s">
        <v>5569</v>
      </c>
      <c r="AK505" s="224" t="s">
        <v>1893</v>
      </c>
      <c r="AL505" s="225" t="s">
        <v>1894</v>
      </c>
    </row>
    <row r="506" spans="9:38">
      <c r="I506" s="143"/>
      <c r="J506" s="144"/>
      <c r="AK506" s="224" t="s">
        <v>7772</v>
      </c>
      <c r="AL506" s="225" t="s">
        <v>7773</v>
      </c>
    </row>
    <row r="507" spans="9:38">
      <c r="I507" s="143" t="s">
        <v>5572</v>
      </c>
      <c r="J507" s="144" t="s">
        <v>5573</v>
      </c>
      <c r="AK507" s="224" t="s">
        <v>1247</v>
      </c>
      <c r="AL507" s="225" t="s">
        <v>1248</v>
      </c>
    </row>
    <row r="508" spans="9:38">
      <c r="I508" s="143" t="s">
        <v>5636</v>
      </c>
      <c r="J508" s="144" t="s">
        <v>5637</v>
      </c>
      <c r="AK508" s="224" t="s">
        <v>2850</v>
      </c>
      <c r="AL508" s="207" t="s">
        <v>2851</v>
      </c>
    </row>
    <row r="509" spans="9:38">
      <c r="I509" s="143" t="s">
        <v>2769</v>
      </c>
      <c r="J509" s="144" t="s">
        <v>5603</v>
      </c>
      <c r="AK509" s="224" t="s">
        <v>473</v>
      </c>
      <c r="AL509" s="225" t="s">
        <v>515</v>
      </c>
    </row>
    <row r="510" spans="9:38">
      <c r="I510" s="143" t="s">
        <v>5576</v>
      </c>
      <c r="J510" s="144" t="s">
        <v>5577</v>
      </c>
      <c r="AK510" s="224" t="s">
        <v>2915</v>
      </c>
      <c r="AL510" s="225" t="s">
        <v>2916</v>
      </c>
    </row>
    <row r="511" spans="9:38">
      <c r="I511" s="143" t="s">
        <v>5595</v>
      </c>
      <c r="J511" s="144" t="s">
        <v>5596</v>
      </c>
      <c r="AK511" s="224" t="s">
        <v>1350</v>
      </c>
      <c r="AL511" s="225" t="s">
        <v>1351</v>
      </c>
    </row>
    <row r="512" spans="9:38">
      <c r="I512" s="143" t="s">
        <v>5574</v>
      </c>
      <c r="J512" s="144" t="s">
        <v>5575</v>
      </c>
      <c r="AK512" s="224" t="s">
        <v>474</v>
      </c>
      <c r="AL512" s="225" t="s">
        <v>475</v>
      </c>
    </row>
    <row r="513" spans="9:38">
      <c r="I513" s="143" t="s">
        <v>5586</v>
      </c>
      <c r="J513" s="144" t="s">
        <v>5587</v>
      </c>
      <c r="AK513" s="224" t="s">
        <v>1404</v>
      </c>
      <c r="AL513" s="225" t="s">
        <v>1405</v>
      </c>
    </row>
    <row r="514" spans="9:38">
      <c r="I514" s="143" t="s">
        <v>3454</v>
      </c>
      <c r="J514" s="144" t="s">
        <v>6426</v>
      </c>
      <c r="AK514" s="224" t="s">
        <v>4520</v>
      </c>
      <c r="AL514" s="225" t="s">
        <v>4521</v>
      </c>
    </row>
    <row r="515" spans="9:38">
      <c r="I515" s="143" t="s">
        <v>6427</v>
      </c>
      <c r="J515" s="144" t="s">
        <v>6426</v>
      </c>
      <c r="AK515" s="224" t="s">
        <v>516</v>
      </c>
      <c r="AL515" s="225" t="s">
        <v>476</v>
      </c>
    </row>
    <row r="516" spans="9:38">
      <c r="I516" s="143" t="s">
        <v>5589</v>
      </c>
      <c r="J516" s="144" t="s">
        <v>5590</v>
      </c>
      <c r="AK516" s="224" t="s">
        <v>477</v>
      </c>
      <c r="AL516" s="225" t="s">
        <v>478</v>
      </c>
    </row>
    <row r="517" spans="9:38">
      <c r="I517" s="143" t="s">
        <v>5584</v>
      </c>
      <c r="J517" s="144" t="s">
        <v>5585</v>
      </c>
      <c r="AK517" s="224" t="s">
        <v>964</v>
      </c>
      <c r="AL517" s="225" t="s">
        <v>965</v>
      </c>
    </row>
    <row r="518" spans="9:38">
      <c r="I518" s="143" t="s">
        <v>5591</v>
      </c>
      <c r="J518" s="144" t="s">
        <v>5592</v>
      </c>
      <c r="AK518" s="224" t="s">
        <v>2489</v>
      </c>
      <c r="AL518" s="225" t="s">
        <v>2488</v>
      </c>
    </row>
    <row r="519" spans="9:38">
      <c r="I519" s="143" t="s">
        <v>3452</v>
      </c>
      <c r="J519" s="144" t="s">
        <v>5578</v>
      </c>
      <c r="AK519" s="224" t="s">
        <v>2880</v>
      </c>
      <c r="AL519" s="225" t="s">
        <v>2881</v>
      </c>
    </row>
    <row r="520" spans="9:38">
      <c r="I520" s="143" t="s">
        <v>5555</v>
      </c>
      <c r="J520" s="144" t="s">
        <v>5556</v>
      </c>
      <c r="AK520" s="224" t="s">
        <v>479</v>
      </c>
      <c r="AL520" s="225" t="s">
        <v>517</v>
      </c>
    </row>
    <row r="521" spans="9:38">
      <c r="I521" s="143" t="s">
        <v>5593</v>
      </c>
      <c r="J521" s="144" t="s">
        <v>5594</v>
      </c>
      <c r="AK521" s="224" t="s">
        <v>3836</v>
      </c>
      <c r="AL521" s="225" t="s">
        <v>3867</v>
      </c>
    </row>
    <row r="522" spans="9:38">
      <c r="I522" s="143" t="s">
        <v>5597</v>
      </c>
      <c r="J522" s="144" t="s">
        <v>5598</v>
      </c>
      <c r="AK522" s="224" t="s">
        <v>1318</v>
      </c>
      <c r="AL522" s="225" t="s">
        <v>1319</v>
      </c>
    </row>
    <row r="523" spans="9:38">
      <c r="I523" s="143" t="s">
        <v>3594</v>
      </c>
      <c r="J523" s="144" t="s">
        <v>5667</v>
      </c>
      <c r="AK523" s="224" t="s">
        <v>3610</v>
      </c>
      <c r="AL523" s="225" t="s">
        <v>3611</v>
      </c>
    </row>
    <row r="524" spans="9:38">
      <c r="I524" s="143" t="s">
        <v>5601</v>
      </c>
      <c r="J524" s="144" t="s">
        <v>5602</v>
      </c>
      <c r="AK524" s="224" t="s">
        <v>1099</v>
      </c>
      <c r="AL524" s="225" t="s">
        <v>1100</v>
      </c>
    </row>
    <row r="525" spans="9:38">
      <c r="I525" s="143" t="s">
        <v>5604</v>
      </c>
      <c r="J525" s="144" t="s">
        <v>5605</v>
      </c>
      <c r="AK525" s="224" t="s">
        <v>1648</v>
      </c>
      <c r="AL525" s="225" t="s">
        <v>1649</v>
      </c>
    </row>
    <row r="526" spans="9:38">
      <c r="I526" s="143" t="s">
        <v>5606</v>
      </c>
      <c r="J526" s="144" t="s">
        <v>5607</v>
      </c>
      <c r="AK526" s="224" t="s">
        <v>2539</v>
      </c>
      <c r="AL526" s="225" t="s">
        <v>2540</v>
      </c>
    </row>
    <row r="527" spans="9:38">
      <c r="I527" s="143" t="s">
        <v>5580</v>
      </c>
      <c r="J527" s="144" t="s">
        <v>5581</v>
      </c>
      <c r="AK527" s="224" t="s">
        <v>1834</v>
      </c>
      <c r="AL527" s="225" t="s">
        <v>1835</v>
      </c>
    </row>
    <row r="528" spans="9:38">
      <c r="I528" s="143" t="s">
        <v>2956</v>
      </c>
      <c r="J528" s="144" t="s">
        <v>5620</v>
      </c>
      <c r="AK528" s="224" t="s">
        <v>2483</v>
      </c>
      <c r="AL528" s="225" t="s">
        <v>2484</v>
      </c>
    </row>
    <row r="529" spans="9:38">
      <c r="I529" s="143" t="s">
        <v>5647</v>
      </c>
      <c r="J529" s="144" t="s">
        <v>5648</v>
      </c>
      <c r="AK529" s="224" t="s">
        <v>480</v>
      </c>
      <c r="AL529" s="225" t="s">
        <v>481</v>
      </c>
    </row>
    <row r="530" spans="9:38">
      <c r="I530" s="143" t="s">
        <v>5559</v>
      </c>
      <c r="J530" s="144" t="s">
        <v>5560</v>
      </c>
      <c r="AK530" s="207" t="s">
        <v>528</v>
      </c>
      <c r="AL530" s="207" t="s">
        <v>529</v>
      </c>
    </row>
    <row r="531" spans="9:38">
      <c r="I531" s="143" t="s">
        <v>5561</v>
      </c>
      <c r="J531" s="144" t="s">
        <v>5562</v>
      </c>
      <c r="AK531" s="224" t="s">
        <v>1302</v>
      </c>
      <c r="AL531" s="225" t="s">
        <v>1303</v>
      </c>
    </row>
    <row r="532" spans="9:38">
      <c r="I532" s="143" t="s">
        <v>5609</v>
      </c>
      <c r="J532" s="144" t="s">
        <v>5610</v>
      </c>
      <c r="AK532" s="207" t="s">
        <v>518</v>
      </c>
      <c r="AL532" s="207" t="s">
        <v>519</v>
      </c>
    </row>
    <row r="533" spans="9:38">
      <c r="I533" s="143" t="s">
        <v>5611</v>
      </c>
      <c r="J533" s="144" t="s">
        <v>5612</v>
      </c>
      <c r="AK533" s="224" t="s">
        <v>2433</v>
      </c>
      <c r="AL533" s="225" t="s">
        <v>2434</v>
      </c>
    </row>
    <row r="534" spans="9:38">
      <c r="I534" s="143" t="s">
        <v>5613</v>
      </c>
      <c r="J534" s="144" t="s">
        <v>5614</v>
      </c>
      <c r="AK534" s="224" t="s">
        <v>3883</v>
      </c>
      <c r="AL534" s="225" t="s">
        <v>3884</v>
      </c>
    </row>
    <row r="535" spans="9:38">
      <c r="I535" s="143" t="s">
        <v>6428</v>
      </c>
      <c r="J535" s="144" t="s">
        <v>6429</v>
      </c>
      <c r="AK535" s="207" t="s">
        <v>1622</v>
      </c>
      <c r="AL535" s="207" t="s">
        <v>1623</v>
      </c>
    </row>
    <row r="536" spans="9:38">
      <c r="I536" s="143" t="s">
        <v>5618</v>
      </c>
      <c r="J536" s="144" t="s">
        <v>5619</v>
      </c>
      <c r="AK536" s="224" t="s">
        <v>4678</v>
      </c>
      <c r="AL536" s="225" t="s">
        <v>4677</v>
      </c>
    </row>
    <row r="537" spans="9:38">
      <c r="I537" s="143" t="s">
        <v>5616</v>
      </c>
      <c r="J537" s="144" t="s">
        <v>5617</v>
      </c>
      <c r="AK537" s="224" t="s">
        <v>482</v>
      </c>
      <c r="AL537" s="225" t="s">
        <v>483</v>
      </c>
    </row>
    <row r="538" spans="9:38">
      <c r="I538" s="143" t="s">
        <v>5621</v>
      </c>
      <c r="J538" s="144" t="s">
        <v>5622</v>
      </c>
      <c r="AK538" s="207" t="s">
        <v>1823</v>
      </c>
      <c r="AL538" s="207" t="s">
        <v>1824</v>
      </c>
    </row>
    <row r="539" spans="9:38">
      <c r="I539" s="143" t="s">
        <v>6430</v>
      </c>
      <c r="J539" s="144" t="s">
        <v>5652</v>
      </c>
      <c r="AK539" s="224" t="s">
        <v>1101</v>
      </c>
      <c r="AL539" s="225" t="s">
        <v>1102</v>
      </c>
    </row>
    <row r="540" spans="9:38">
      <c r="I540" s="143" t="s">
        <v>1394</v>
      </c>
      <c r="J540" s="144" t="s">
        <v>5608</v>
      </c>
      <c r="AK540" s="224" t="s">
        <v>162</v>
      </c>
      <c r="AL540" s="225" t="s">
        <v>25</v>
      </c>
    </row>
    <row r="541" spans="9:38">
      <c r="I541" s="143" t="s">
        <v>5502</v>
      </c>
      <c r="J541" s="144" t="s">
        <v>5503</v>
      </c>
      <c r="AK541" s="224" t="s">
        <v>484</v>
      </c>
      <c r="AL541" s="225" t="s">
        <v>485</v>
      </c>
    </row>
    <row r="542" spans="9:38">
      <c r="I542" s="143" t="s">
        <v>5668</v>
      </c>
      <c r="J542" s="144" t="s">
        <v>5669</v>
      </c>
      <c r="AK542" s="224" t="s">
        <v>2800</v>
      </c>
      <c r="AL542" s="225" t="s">
        <v>2801</v>
      </c>
    </row>
    <row r="543" spans="9:38">
      <c r="I543" s="143" t="s">
        <v>5627</v>
      </c>
      <c r="J543" s="144" t="s">
        <v>5628</v>
      </c>
      <c r="AK543" s="224" t="s">
        <v>2723</v>
      </c>
      <c r="AL543" s="225" t="s">
        <v>2724</v>
      </c>
    </row>
    <row r="544" spans="9:38">
      <c r="I544" s="143" t="s">
        <v>6431</v>
      </c>
      <c r="J544" s="144" t="s">
        <v>5626</v>
      </c>
      <c r="AK544" s="224" t="s">
        <v>486</v>
      </c>
      <c r="AL544" s="225" t="s">
        <v>520</v>
      </c>
    </row>
    <row r="545" spans="9:38">
      <c r="I545" s="143" t="s">
        <v>3011</v>
      </c>
      <c r="J545" s="144" t="s">
        <v>5629</v>
      </c>
      <c r="AK545" s="224" t="s">
        <v>4619</v>
      </c>
      <c r="AL545" s="225" t="s">
        <v>4620</v>
      </c>
    </row>
    <row r="546" spans="9:38">
      <c r="I546" s="143" t="s">
        <v>5630</v>
      </c>
      <c r="J546" s="144" t="s">
        <v>5631</v>
      </c>
      <c r="AK546" s="224" t="s">
        <v>2415</v>
      </c>
      <c r="AL546" s="225" t="s">
        <v>2416</v>
      </c>
    </row>
    <row r="547" spans="9:38">
      <c r="I547" s="143" t="s">
        <v>5632</v>
      </c>
      <c r="J547" s="144" t="s">
        <v>5633</v>
      </c>
      <c r="AK547" s="224" t="s">
        <v>1095</v>
      </c>
      <c r="AL547" s="225" t="s">
        <v>2286</v>
      </c>
    </row>
    <row r="548" spans="9:38">
      <c r="I548" s="143" t="s">
        <v>5634</v>
      </c>
      <c r="J548" s="144" t="s">
        <v>5635</v>
      </c>
      <c r="AK548" s="224" t="s">
        <v>487</v>
      </c>
      <c r="AL548" s="225" t="s">
        <v>521</v>
      </c>
    </row>
    <row r="549" spans="9:38">
      <c r="I549" s="143" t="s">
        <v>3492</v>
      </c>
      <c r="J549" s="144" t="s">
        <v>5638</v>
      </c>
      <c r="AK549" s="224" t="s">
        <v>1624</v>
      </c>
      <c r="AL549" s="225" t="s">
        <v>1625</v>
      </c>
    </row>
    <row r="550" spans="9:38">
      <c r="I550" s="143" t="s">
        <v>5639</v>
      </c>
      <c r="J550" s="144" t="s">
        <v>5640</v>
      </c>
      <c r="AK550" s="224" t="s">
        <v>391</v>
      </c>
      <c r="AL550" s="225" t="s">
        <v>21</v>
      </c>
    </row>
    <row r="551" spans="9:38">
      <c r="I551" s="143" t="s">
        <v>5641</v>
      </c>
      <c r="J551" s="144" t="s">
        <v>5642</v>
      </c>
      <c r="AK551" s="224" t="s">
        <v>3868</v>
      </c>
      <c r="AL551" s="225" t="s">
        <v>3869</v>
      </c>
    </row>
    <row r="552" spans="9:38">
      <c r="I552" s="143" t="s">
        <v>5643</v>
      </c>
      <c r="J552" s="144" t="s">
        <v>5644</v>
      </c>
      <c r="AK552" s="224" t="s">
        <v>488</v>
      </c>
      <c r="AL552" s="225" t="s">
        <v>522</v>
      </c>
    </row>
    <row r="553" spans="9:38">
      <c r="I553" s="143" t="s">
        <v>5645</v>
      </c>
      <c r="J553" s="144" t="s">
        <v>5646</v>
      </c>
      <c r="AK553" s="224" t="s">
        <v>1637</v>
      </c>
      <c r="AL553" s="225" t="s">
        <v>1636</v>
      </c>
    </row>
    <row r="554" spans="9:38">
      <c r="I554" s="143" t="s">
        <v>2553</v>
      </c>
      <c r="J554" s="144" t="s">
        <v>517</v>
      </c>
      <c r="AK554" s="224" t="s">
        <v>489</v>
      </c>
      <c r="AL554" s="225" t="s">
        <v>490</v>
      </c>
    </row>
    <row r="555" spans="9:38">
      <c r="I555" s="143" t="s">
        <v>5623</v>
      </c>
      <c r="J555" s="144" t="s">
        <v>5624</v>
      </c>
      <c r="AK555" s="224" t="s">
        <v>2902</v>
      </c>
      <c r="AL555" s="225" t="s">
        <v>2903</v>
      </c>
    </row>
    <row r="556" spans="9:38">
      <c r="I556" s="143" t="s">
        <v>5649</v>
      </c>
      <c r="J556" s="144" t="s">
        <v>5650</v>
      </c>
      <c r="AK556" s="224" t="s">
        <v>4170</v>
      </c>
      <c r="AL556" s="225" t="s">
        <v>4171</v>
      </c>
    </row>
    <row r="557" spans="9:38">
      <c r="I557" s="143"/>
      <c r="J557" s="144"/>
      <c r="AK557" s="224" t="s">
        <v>1799</v>
      </c>
      <c r="AL557" s="225" t="s">
        <v>1299</v>
      </c>
    </row>
    <row r="558" spans="9:38">
      <c r="I558" s="143" t="s">
        <v>2910</v>
      </c>
      <c r="J558" s="144" t="s">
        <v>6432</v>
      </c>
      <c r="AK558" s="224" t="s">
        <v>6534</v>
      </c>
      <c r="AL558" s="225" t="s">
        <v>6535</v>
      </c>
    </row>
    <row r="559" spans="9:38">
      <c r="I559" s="143" t="s">
        <v>5654</v>
      </c>
      <c r="J559" s="144" t="s">
        <v>5655</v>
      </c>
      <c r="AK559" s="224" t="s">
        <v>6478</v>
      </c>
      <c r="AL559" s="225" t="s">
        <v>6479</v>
      </c>
    </row>
    <row r="560" spans="9:38">
      <c r="I560" s="143" t="s">
        <v>3610</v>
      </c>
      <c r="J560" s="144" t="s">
        <v>5656</v>
      </c>
      <c r="AK560" s="224" t="s">
        <v>1411</v>
      </c>
      <c r="AL560" s="225" t="s">
        <v>1412</v>
      </c>
    </row>
    <row r="561" spans="9:38">
      <c r="I561" s="143" t="s">
        <v>5599</v>
      </c>
      <c r="J561" s="144" t="s">
        <v>5600</v>
      </c>
      <c r="AK561" s="224" t="s">
        <v>4376</v>
      </c>
      <c r="AL561" s="225" t="s">
        <v>4377</v>
      </c>
    </row>
    <row r="562" spans="9:38">
      <c r="I562" s="143" t="s">
        <v>2884</v>
      </c>
      <c r="J562" s="144" t="s">
        <v>5657</v>
      </c>
      <c r="AK562" s="224" t="s">
        <v>1277</v>
      </c>
      <c r="AL562" s="225" t="s">
        <v>1278</v>
      </c>
    </row>
    <row r="563" spans="9:38">
      <c r="I563" s="143" t="s">
        <v>5658</v>
      </c>
      <c r="J563" s="144" t="s">
        <v>5659</v>
      </c>
      <c r="AK563" s="224" t="s">
        <v>6614</v>
      </c>
      <c r="AL563" s="225" t="s">
        <v>6615</v>
      </c>
    </row>
    <row r="564" spans="9:38">
      <c r="I564" s="143" t="s">
        <v>5660</v>
      </c>
      <c r="J564" s="144" t="s">
        <v>5661</v>
      </c>
      <c r="AK564" s="224" t="s">
        <v>1599</v>
      </c>
      <c r="AL564" s="225" t="s">
        <v>1600</v>
      </c>
    </row>
    <row r="565" spans="9:38">
      <c r="I565" s="143" t="s">
        <v>6433</v>
      </c>
      <c r="J565" s="144" t="s">
        <v>6434</v>
      </c>
      <c r="AK565" s="224" t="s">
        <v>6760</v>
      </c>
      <c r="AL565" s="225" t="s">
        <v>6761</v>
      </c>
    </row>
    <row r="566" spans="9:38">
      <c r="I566" s="143" t="s">
        <v>5671</v>
      </c>
      <c r="J566" s="144" t="s">
        <v>5672</v>
      </c>
      <c r="AK566" s="224" t="s">
        <v>169</v>
      </c>
      <c r="AL566" s="225" t="s">
        <v>1108</v>
      </c>
    </row>
    <row r="567" spans="9:38">
      <c r="I567" s="143" t="s">
        <v>5673</v>
      </c>
      <c r="J567" s="144" t="s">
        <v>5674</v>
      </c>
      <c r="AK567" s="224" t="s">
        <v>6463</v>
      </c>
      <c r="AL567" s="225" t="s">
        <v>6464</v>
      </c>
    </row>
    <row r="568" spans="9:38">
      <c r="I568" s="143" t="s">
        <v>5675</v>
      </c>
      <c r="J568" s="144" t="s">
        <v>5676</v>
      </c>
      <c r="AK568" s="224" t="s">
        <v>3570</v>
      </c>
      <c r="AL568" s="225" t="s">
        <v>3571</v>
      </c>
    </row>
    <row r="569" spans="9:38">
      <c r="I569" s="143" t="s">
        <v>5677</v>
      </c>
      <c r="J569" s="144" t="s">
        <v>5678</v>
      </c>
      <c r="AK569" s="224" t="s">
        <v>401</v>
      </c>
      <c r="AL569" s="225" t="s">
        <v>250</v>
      </c>
    </row>
    <row r="570" spans="9:38">
      <c r="I570" s="143" t="s">
        <v>166</v>
      </c>
      <c r="J570" s="144" t="s">
        <v>5680</v>
      </c>
      <c r="AK570" s="224" t="s">
        <v>400</v>
      </c>
      <c r="AL570" s="225" t="s">
        <v>210</v>
      </c>
    </row>
    <row r="571" spans="9:38">
      <c r="I571" s="143" t="s">
        <v>5681</v>
      </c>
      <c r="J571" s="144" t="s">
        <v>5682</v>
      </c>
      <c r="AK571" s="224" t="s">
        <v>2725</v>
      </c>
      <c r="AL571" s="225" t="s">
        <v>2726</v>
      </c>
    </row>
    <row r="572" spans="9:38">
      <c r="I572" s="143" t="s">
        <v>6435</v>
      </c>
      <c r="J572" s="144" t="s">
        <v>5686</v>
      </c>
      <c r="AK572" s="224" t="s">
        <v>1603</v>
      </c>
      <c r="AL572" s="225" t="s">
        <v>2556</v>
      </c>
    </row>
    <row r="573" spans="9:38">
      <c r="I573" s="143" t="s">
        <v>5687</v>
      </c>
      <c r="J573" s="144" t="s">
        <v>5688</v>
      </c>
      <c r="AK573" s="224" t="s">
        <v>1652</v>
      </c>
      <c r="AL573" s="225" t="s">
        <v>1653</v>
      </c>
    </row>
    <row r="574" spans="9:38">
      <c r="I574" s="143" t="s">
        <v>6436</v>
      </c>
      <c r="J574" s="144" t="s">
        <v>6437</v>
      </c>
      <c r="AK574" s="224" t="s">
        <v>6745</v>
      </c>
      <c r="AL574" s="225" t="s">
        <v>6748</v>
      </c>
    </row>
    <row r="575" spans="9:38">
      <c r="I575" s="143" t="s">
        <v>5690</v>
      </c>
      <c r="J575" s="144" t="s">
        <v>5691</v>
      </c>
      <c r="AK575" s="224" t="s">
        <v>1021</v>
      </c>
      <c r="AL575" s="225" t="s">
        <v>1022</v>
      </c>
    </row>
    <row r="576" spans="9:38">
      <c r="I576" s="143" t="s">
        <v>5692</v>
      </c>
      <c r="J576" s="144" t="s">
        <v>5693</v>
      </c>
      <c r="AK576" s="224" t="s">
        <v>7693</v>
      </c>
      <c r="AL576" s="225" t="s">
        <v>7694</v>
      </c>
    </row>
    <row r="577" spans="9:38">
      <c r="I577" s="143"/>
      <c r="J577" s="144"/>
      <c r="AK577" s="224" t="s">
        <v>1198</v>
      </c>
      <c r="AL577" s="225" t="s">
        <v>1199</v>
      </c>
    </row>
    <row r="578" spans="9:38">
      <c r="I578" s="143" t="s">
        <v>5694</v>
      </c>
      <c r="J578" s="144" t="s">
        <v>5695</v>
      </c>
      <c r="AK578" s="224" t="s">
        <v>6619</v>
      </c>
      <c r="AL578" s="225" t="s">
        <v>6620</v>
      </c>
    </row>
    <row r="579" spans="9:38">
      <c r="I579" s="143" t="s">
        <v>5698</v>
      </c>
      <c r="J579" s="144" t="s">
        <v>5699</v>
      </c>
      <c r="AK579" s="224" t="s">
        <v>4437</v>
      </c>
      <c r="AL579" s="281" t="s">
        <v>4438</v>
      </c>
    </row>
    <row r="580" spans="9:38">
      <c r="I580" s="143" t="s">
        <v>6438</v>
      </c>
      <c r="J580" s="144" t="s">
        <v>6439</v>
      </c>
      <c r="AK580" s="224" t="s">
        <v>1335</v>
      </c>
      <c r="AL580" s="225" t="s">
        <v>1336</v>
      </c>
    </row>
    <row r="581" spans="9:38">
      <c r="I581" s="143" t="s">
        <v>6440</v>
      </c>
      <c r="J581" s="144" t="s">
        <v>6439</v>
      </c>
      <c r="AK581" s="224" t="s">
        <v>491</v>
      </c>
      <c r="AL581" s="225" t="s">
        <v>492</v>
      </c>
    </row>
    <row r="582" spans="9:38">
      <c r="I582" s="143" t="s">
        <v>6441</v>
      </c>
      <c r="J582" s="144" t="s">
        <v>6439</v>
      </c>
      <c r="AK582" s="224" t="s">
        <v>1427</v>
      </c>
      <c r="AL582" s="225" t="s">
        <v>1428</v>
      </c>
    </row>
    <row r="583" spans="9:38">
      <c r="I583" s="143" t="s">
        <v>6442</v>
      </c>
      <c r="J583" s="144" t="s">
        <v>6443</v>
      </c>
      <c r="AK583" s="224" t="s">
        <v>6756</v>
      </c>
      <c r="AL583" s="225" t="s">
        <v>6757</v>
      </c>
    </row>
    <row r="584" spans="9:38">
      <c r="I584" s="143" t="s">
        <v>5702</v>
      </c>
      <c r="J584" s="144" t="s">
        <v>5703</v>
      </c>
      <c r="AK584" s="224" t="s">
        <v>1800</v>
      </c>
      <c r="AL584" s="225" t="s">
        <v>1801</v>
      </c>
    </row>
    <row r="585" spans="9:38">
      <c r="I585" s="143" t="s">
        <v>6444</v>
      </c>
      <c r="J585" s="144" t="s">
        <v>5704</v>
      </c>
      <c r="AK585" s="224" t="s">
        <v>1055</v>
      </c>
      <c r="AL585" s="225" t="s">
        <v>1054</v>
      </c>
    </row>
    <row r="586" spans="9:38">
      <c r="I586" s="143" t="s">
        <v>5705</v>
      </c>
      <c r="J586" s="144" t="s">
        <v>5706</v>
      </c>
      <c r="AK586" s="224" t="s">
        <v>2836</v>
      </c>
      <c r="AL586" s="225" t="s">
        <v>1417</v>
      </c>
    </row>
    <row r="587" spans="9:38">
      <c r="I587" s="143" t="s">
        <v>6445</v>
      </c>
      <c r="J587" s="144" t="s">
        <v>6446</v>
      </c>
      <c r="AK587" s="224" t="s">
        <v>3511</v>
      </c>
      <c r="AL587" s="225" t="s">
        <v>7689</v>
      </c>
    </row>
    <row r="588" spans="9:38">
      <c r="I588" s="143" t="s">
        <v>5708</v>
      </c>
      <c r="J588" s="144" t="s">
        <v>5709</v>
      </c>
      <c r="AK588" s="224" t="s">
        <v>493</v>
      </c>
      <c r="AL588" s="225" t="s">
        <v>494</v>
      </c>
    </row>
    <row r="589" spans="9:38">
      <c r="I589" s="143" t="s">
        <v>6447</v>
      </c>
      <c r="J589" s="144" t="s">
        <v>6448</v>
      </c>
      <c r="AK589" s="224" t="s">
        <v>390</v>
      </c>
      <c r="AL589" s="225" t="s">
        <v>243</v>
      </c>
    </row>
    <row r="590" spans="9:38">
      <c r="I590" s="143" t="s">
        <v>5696</v>
      </c>
      <c r="J590" s="144" t="s">
        <v>5697</v>
      </c>
      <c r="AK590" s="224" t="s">
        <v>389</v>
      </c>
      <c r="AL590" s="225" t="s">
        <v>26</v>
      </c>
    </row>
    <row r="591" spans="9:38">
      <c r="I591" s="143" t="s">
        <v>5683</v>
      </c>
      <c r="J591" s="144" t="s">
        <v>5684</v>
      </c>
      <c r="AK591" s="224" t="s">
        <v>4132</v>
      </c>
      <c r="AL591" s="225" t="s">
        <v>4133</v>
      </c>
    </row>
    <row r="592" spans="9:38">
      <c r="I592" s="143" t="s">
        <v>5711</v>
      </c>
      <c r="J592" s="144" t="s">
        <v>5712</v>
      </c>
      <c r="AK592" s="224" t="s">
        <v>495</v>
      </c>
      <c r="AL592" s="225" t="s">
        <v>496</v>
      </c>
    </row>
    <row r="593" spans="9:38">
      <c r="I593" s="143" t="s">
        <v>5713</v>
      </c>
      <c r="J593" s="144" t="s">
        <v>5714</v>
      </c>
      <c r="AK593" s="224" t="s">
        <v>1103</v>
      </c>
      <c r="AL593" s="225" t="s">
        <v>1104</v>
      </c>
    </row>
    <row r="594" spans="9:38">
      <c r="I594" s="143" t="s">
        <v>5717</v>
      </c>
      <c r="J594" s="144" t="s">
        <v>5718</v>
      </c>
      <c r="AK594" s="224" t="s">
        <v>1289</v>
      </c>
      <c r="AL594" s="225" t="s">
        <v>1290</v>
      </c>
    </row>
    <row r="595" spans="9:38">
      <c r="I595" s="143" t="s">
        <v>5719</v>
      </c>
      <c r="J595" s="144" t="s">
        <v>5720</v>
      </c>
      <c r="AK595" s="224" t="s">
        <v>2557</v>
      </c>
      <c r="AL595" s="225" t="s">
        <v>2558</v>
      </c>
    </row>
    <row r="596" spans="9:38">
      <c r="I596" s="143" t="s">
        <v>5715</v>
      </c>
      <c r="J596" s="144" t="s">
        <v>5716</v>
      </c>
      <c r="AK596" s="224" t="s">
        <v>1134</v>
      </c>
      <c r="AL596" s="225" t="s">
        <v>1137</v>
      </c>
    </row>
    <row r="597" spans="9:38">
      <c r="I597" s="143" t="s">
        <v>4182</v>
      </c>
      <c r="J597" s="144" t="s">
        <v>5743</v>
      </c>
      <c r="AK597" s="224" t="s">
        <v>1461</v>
      </c>
      <c r="AL597" s="225" t="s">
        <v>1462</v>
      </c>
    </row>
    <row r="598" spans="9:38">
      <c r="I598" s="143" t="s">
        <v>5721</v>
      </c>
      <c r="J598" s="144" t="s">
        <v>5722</v>
      </c>
      <c r="AK598" s="224" t="s">
        <v>1413</v>
      </c>
      <c r="AL598" s="225" t="s">
        <v>1414</v>
      </c>
    </row>
    <row r="599" spans="9:38">
      <c r="I599" s="143" t="s">
        <v>5724</v>
      </c>
      <c r="J599" s="144" t="s">
        <v>5725</v>
      </c>
      <c r="AK599" s="224" t="s">
        <v>3870</v>
      </c>
      <c r="AL599" s="207" t="s">
        <v>3871</v>
      </c>
    </row>
    <row r="600" spans="9:38">
      <c r="I600" s="143" t="s">
        <v>6449</v>
      </c>
      <c r="J600" s="144" t="s">
        <v>6450</v>
      </c>
      <c r="AK600" s="224" t="s">
        <v>1192</v>
      </c>
      <c r="AL600" s="207" t="s">
        <v>4568</v>
      </c>
    </row>
    <row r="601" spans="9:38">
      <c r="I601" s="143" t="s">
        <v>5744</v>
      </c>
      <c r="J601" s="144" t="s">
        <v>5745</v>
      </c>
      <c r="AK601" s="224" t="s">
        <v>1272</v>
      </c>
      <c r="AL601" s="225" t="s">
        <v>1273</v>
      </c>
    </row>
    <row r="602" spans="9:38">
      <c r="I602" s="143" t="s">
        <v>5727</v>
      </c>
      <c r="J602" s="144" t="s">
        <v>5728</v>
      </c>
      <c r="AK602" s="224" t="s">
        <v>1254</v>
      </c>
      <c r="AL602" s="225" t="s">
        <v>1255</v>
      </c>
    </row>
    <row r="603" spans="9:38">
      <c r="I603" s="143" t="s">
        <v>5729</v>
      </c>
      <c r="J603" s="144" t="s">
        <v>5730</v>
      </c>
      <c r="AK603" s="224" t="s">
        <v>1453</v>
      </c>
      <c r="AL603" s="225" t="s">
        <v>1454</v>
      </c>
    </row>
    <row r="604" spans="9:38">
      <c r="I604" s="143" t="s">
        <v>5731</v>
      </c>
      <c r="J604" s="144" t="s">
        <v>5732</v>
      </c>
      <c r="AK604" s="224" t="s">
        <v>497</v>
      </c>
      <c r="AL604" s="225" t="s">
        <v>319</v>
      </c>
    </row>
    <row r="605" spans="9:38">
      <c r="I605" s="143" t="s">
        <v>5733</v>
      </c>
      <c r="J605" s="144" t="s">
        <v>5734</v>
      </c>
      <c r="AK605" s="224" t="s">
        <v>2386</v>
      </c>
      <c r="AL605" s="225" t="s">
        <v>2387</v>
      </c>
    </row>
    <row r="606" spans="9:38">
      <c r="I606" s="143" t="s">
        <v>5735</v>
      </c>
      <c r="J606" s="144" t="s">
        <v>5736</v>
      </c>
      <c r="AK606" s="224" t="s">
        <v>4141</v>
      </c>
      <c r="AL606" s="225" t="s">
        <v>4142</v>
      </c>
    </row>
    <row r="607" spans="9:38">
      <c r="I607" s="143" t="s">
        <v>5737</v>
      </c>
      <c r="J607" s="144" t="s">
        <v>5738</v>
      </c>
      <c r="AK607" s="224" t="s">
        <v>1620</v>
      </c>
      <c r="AL607" s="225" t="s">
        <v>1621</v>
      </c>
    </row>
    <row r="608" spans="9:38">
      <c r="I608" s="143" t="s">
        <v>5741</v>
      </c>
      <c r="J608" s="144" t="s">
        <v>5742</v>
      </c>
      <c r="AK608" s="224" t="s">
        <v>1149</v>
      </c>
      <c r="AL608" s="225" t="s">
        <v>1150</v>
      </c>
    </row>
    <row r="609" spans="9:38">
      <c r="I609" s="143" t="s">
        <v>6451</v>
      </c>
      <c r="J609" s="144" t="s">
        <v>6452</v>
      </c>
      <c r="AK609" s="224" t="s">
        <v>4211</v>
      </c>
      <c r="AL609" s="225" t="s">
        <v>4212</v>
      </c>
    </row>
    <row r="610" spans="9:38">
      <c r="I610" s="143" t="s">
        <v>5739</v>
      </c>
      <c r="J610" s="144" t="s">
        <v>5740</v>
      </c>
      <c r="AK610" s="224" t="s">
        <v>4096</v>
      </c>
      <c r="AL610" s="225" t="s">
        <v>4097</v>
      </c>
    </row>
    <row r="611" spans="9:38">
      <c r="I611" s="143" t="s">
        <v>5746</v>
      </c>
      <c r="J611" s="144" t="s">
        <v>5747</v>
      </c>
      <c r="AK611" s="224" t="s">
        <v>5729</v>
      </c>
      <c r="AL611" s="225" t="s">
        <v>5730</v>
      </c>
    </row>
    <row r="612" spans="9:38">
      <c r="I612" s="143" t="s">
        <v>5748</v>
      </c>
      <c r="J612" s="144" t="s">
        <v>1104</v>
      </c>
      <c r="AK612" s="224" t="s">
        <v>1362</v>
      </c>
      <c r="AL612" s="225" t="s">
        <v>1363</v>
      </c>
    </row>
    <row r="613" spans="9:38">
      <c r="I613" s="143" t="s">
        <v>5749</v>
      </c>
      <c r="J613" s="144" t="s">
        <v>5750</v>
      </c>
      <c r="AK613" s="224" t="s">
        <v>6532</v>
      </c>
      <c r="AL613" s="225" t="s">
        <v>6533</v>
      </c>
    </row>
    <row r="614" spans="9:38">
      <c r="I614" s="143" t="s">
        <v>5755</v>
      </c>
      <c r="J614" s="144" t="s">
        <v>5756</v>
      </c>
      <c r="AK614" s="224" t="s">
        <v>6487</v>
      </c>
      <c r="AL614" s="225" t="s">
        <v>6488</v>
      </c>
    </row>
    <row r="615" spans="9:38">
      <c r="I615" s="143" t="s">
        <v>6453</v>
      </c>
      <c r="J615" s="144" t="s">
        <v>6454</v>
      </c>
      <c r="AK615" s="224" t="s">
        <v>2321</v>
      </c>
      <c r="AL615" s="225" t="s">
        <v>2322</v>
      </c>
    </row>
    <row r="616" spans="9:38">
      <c r="I616" s="143" t="s">
        <v>6455</v>
      </c>
      <c r="J616" s="144" t="s">
        <v>5752</v>
      </c>
      <c r="AK616" s="224" t="s">
        <v>1650</v>
      </c>
      <c r="AL616" s="225" t="s">
        <v>1651</v>
      </c>
    </row>
    <row r="617" spans="9:38">
      <c r="I617" s="143" t="s">
        <v>5753</v>
      </c>
      <c r="J617" s="144" t="s">
        <v>5754</v>
      </c>
      <c r="AK617" s="224" t="s">
        <v>4148</v>
      </c>
      <c r="AL617" s="225" t="s">
        <v>4149</v>
      </c>
    </row>
    <row r="618" spans="9:38">
      <c r="I618" s="143" t="s">
        <v>6456</v>
      </c>
      <c r="J618" s="144" t="s">
        <v>5759</v>
      </c>
      <c r="AK618" s="224" t="s">
        <v>2837</v>
      </c>
      <c r="AL618" s="225" t="s">
        <v>2838</v>
      </c>
    </row>
    <row r="619" spans="9:38">
      <c r="I619" s="143" t="s">
        <v>6457</v>
      </c>
      <c r="J619" s="144" t="s">
        <v>5759</v>
      </c>
      <c r="AK619" s="224" t="s">
        <v>1673</v>
      </c>
      <c r="AL619" s="225" t="s">
        <v>1674</v>
      </c>
    </row>
    <row r="620" spans="9:38">
      <c r="I620" s="143" t="s">
        <v>4743</v>
      </c>
      <c r="J620" s="144" t="s">
        <v>4745</v>
      </c>
      <c r="AK620" s="224" t="s">
        <v>498</v>
      </c>
      <c r="AL620" s="225" t="s">
        <v>523</v>
      </c>
    </row>
    <row r="621" spans="9:38">
      <c r="I621" s="143" t="s">
        <v>7692</v>
      </c>
      <c r="J621" s="144" t="s">
        <v>7690</v>
      </c>
      <c r="AK621" s="224" t="s">
        <v>1601</v>
      </c>
      <c r="AL621" s="225" t="s">
        <v>1602</v>
      </c>
    </row>
    <row r="622" spans="9:38">
      <c r="I622" s="143" t="s">
        <v>5760</v>
      </c>
      <c r="J622" s="144" t="s">
        <v>5761</v>
      </c>
      <c r="AK622" s="224" t="s">
        <v>3881</v>
      </c>
      <c r="AL622" s="225" t="s">
        <v>3882</v>
      </c>
    </row>
    <row r="623" spans="9:38">
      <c r="I623" s="143" t="s">
        <v>5762</v>
      </c>
      <c r="J623" s="144" t="s">
        <v>5763</v>
      </c>
      <c r="AK623" s="224" t="s">
        <v>6682</v>
      </c>
      <c r="AL623" s="225" t="s">
        <v>6683</v>
      </c>
    </row>
    <row r="624" spans="9:38">
      <c r="I624" s="143" t="s">
        <v>5764</v>
      </c>
      <c r="J624" s="144" t="s">
        <v>5765</v>
      </c>
      <c r="AK624" s="224" t="s">
        <v>1419</v>
      </c>
      <c r="AL624" s="225" t="s">
        <v>1420</v>
      </c>
    </row>
    <row r="625" spans="9:38">
      <c r="I625" s="143" t="s">
        <v>5766</v>
      </c>
      <c r="J625" s="144" t="s">
        <v>5767</v>
      </c>
      <c r="AK625" s="224" t="s">
        <v>184</v>
      </c>
      <c r="AL625" s="225" t="s">
        <v>2432</v>
      </c>
    </row>
    <row r="626" spans="9:38">
      <c r="I626" s="143" t="s">
        <v>6458</v>
      </c>
      <c r="J626" s="144" t="s">
        <v>5768</v>
      </c>
      <c r="AK626" s="224" t="s">
        <v>2727</v>
      </c>
      <c r="AL626" s="225" t="s">
        <v>2728</v>
      </c>
    </row>
    <row r="627" spans="9:38">
      <c r="I627" s="143" t="s">
        <v>5570</v>
      </c>
      <c r="J627" s="144" t="s">
        <v>5571</v>
      </c>
      <c r="AK627" s="224" t="s">
        <v>2750</v>
      </c>
      <c r="AL627" s="225" t="s">
        <v>2751</v>
      </c>
    </row>
    <row r="628" spans="9:38">
      <c r="I628" s="143" t="s">
        <v>4526</v>
      </c>
      <c r="J628" s="144" t="s">
        <v>5769</v>
      </c>
      <c r="AK628" s="224" t="s">
        <v>4627</v>
      </c>
      <c r="AL628" s="225" t="s">
        <v>6645</v>
      </c>
    </row>
    <row r="629" spans="9:38">
      <c r="I629" s="143" t="s">
        <v>5770</v>
      </c>
      <c r="J629" s="144" t="s">
        <v>5771</v>
      </c>
      <c r="AK629" s="224" t="s">
        <v>402</v>
      </c>
      <c r="AL629" s="225" t="s">
        <v>239</v>
      </c>
    </row>
    <row r="630" spans="9:38">
      <c r="I630" s="143" t="s">
        <v>5774</v>
      </c>
      <c r="J630" s="144" t="s">
        <v>5775</v>
      </c>
      <c r="AK630" s="224" t="s">
        <v>1105</v>
      </c>
      <c r="AL630" s="225" t="s">
        <v>1106</v>
      </c>
    </row>
    <row r="631" spans="9:38">
      <c r="I631" s="143" t="s">
        <v>5772</v>
      </c>
      <c r="J631" s="144" t="s">
        <v>5773</v>
      </c>
      <c r="AK631" s="224" t="s">
        <v>499</v>
      </c>
      <c r="AL631" s="225" t="s">
        <v>500</v>
      </c>
    </row>
    <row r="632" spans="9:38">
      <c r="I632" s="143" t="s">
        <v>5776</v>
      </c>
      <c r="J632" s="144" t="s">
        <v>5777</v>
      </c>
      <c r="AK632" s="224" t="s">
        <v>1135</v>
      </c>
      <c r="AL632" s="225" t="s">
        <v>1136</v>
      </c>
    </row>
    <row r="633" spans="9:38">
      <c r="I633" s="143" t="s">
        <v>5778</v>
      </c>
      <c r="J633" s="144" t="s">
        <v>5779</v>
      </c>
      <c r="AK633" s="224" t="s">
        <v>499</v>
      </c>
      <c r="AL633" s="225" t="s">
        <v>500</v>
      </c>
    </row>
    <row r="634" spans="9:38">
      <c r="I634" s="143" t="s">
        <v>5781</v>
      </c>
      <c r="J634" s="144" t="s">
        <v>5782</v>
      </c>
      <c r="AK634" s="224" t="s">
        <v>1135</v>
      </c>
      <c r="AL634" s="225" t="s">
        <v>1136</v>
      </c>
    </row>
    <row r="635" spans="9:38">
      <c r="I635" s="143" t="s">
        <v>6459</v>
      </c>
      <c r="J635" s="144" t="s">
        <v>6460</v>
      </c>
      <c r="AK635" s="224" t="s">
        <v>6746</v>
      </c>
      <c r="AL635" s="225" t="s">
        <v>6747</v>
      </c>
    </row>
    <row r="636" spans="9:38">
      <c r="I636" s="143" t="s">
        <v>1377</v>
      </c>
      <c r="J636" s="144" t="s">
        <v>6570</v>
      </c>
      <c r="AK636" s="224" t="s">
        <v>1260</v>
      </c>
      <c r="AL636" s="225" t="s">
        <v>1261</v>
      </c>
    </row>
    <row r="637" spans="9:38">
      <c r="I637" s="143" t="s">
        <v>4172</v>
      </c>
      <c r="J637" s="144" t="s">
        <v>6571</v>
      </c>
      <c r="AK637" s="282" t="s">
        <v>3898</v>
      </c>
      <c r="AL637" s="283" t="s">
        <v>3899</v>
      </c>
    </row>
    <row r="638" spans="9:38">
      <c r="I638" s="143" t="s">
        <v>4710</v>
      </c>
      <c r="J638" s="144" t="s">
        <v>6572</v>
      </c>
      <c r="AK638" s="282" t="s">
        <v>3900</v>
      </c>
      <c r="AL638" s="283" t="s">
        <v>3901</v>
      </c>
    </row>
    <row r="639" spans="9:38">
      <c r="I639" s="143" t="s">
        <v>1618</v>
      </c>
      <c r="J639" s="144" t="s">
        <v>6573</v>
      </c>
      <c r="AK639" s="282" t="s">
        <v>3902</v>
      </c>
      <c r="AL639" s="283" t="s">
        <v>3903</v>
      </c>
    </row>
    <row r="640" spans="9:38">
      <c r="I640" s="143" t="s">
        <v>1216</v>
      </c>
      <c r="J640" s="144" t="s">
        <v>1217</v>
      </c>
      <c r="AK640" s="282" t="s">
        <v>3904</v>
      </c>
      <c r="AL640" s="283" t="s">
        <v>3905</v>
      </c>
    </row>
    <row r="641" spans="9:38">
      <c r="I641" s="143" t="s">
        <v>1400</v>
      </c>
      <c r="J641" s="144" t="s">
        <v>6574</v>
      </c>
      <c r="AK641" s="282" t="s">
        <v>3906</v>
      </c>
      <c r="AL641" s="283" t="s">
        <v>3907</v>
      </c>
    </row>
    <row r="642" spans="9:38">
      <c r="I642" s="143" t="s">
        <v>95</v>
      </c>
      <c r="J642" s="144" t="s">
        <v>1378</v>
      </c>
      <c r="AK642" s="282" t="s">
        <v>3908</v>
      </c>
      <c r="AL642" s="283" t="s">
        <v>3909</v>
      </c>
    </row>
    <row r="643" spans="9:38">
      <c r="I643" s="143" t="s">
        <v>93</v>
      </c>
      <c r="J643" s="144" t="s">
        <v>6575</v>
      </c>
      <c r="AK643" s="282" t="s">
        <v>3910</v>
      </c>
      <c r="AL643" s="283" t="s">
        <v>3911</v>
      </c>
    </row>
    <row r="644" spans="9:38">
      <c r="I644" s="143" t="s">
        <v>4674</v>
      </c>
      <c r="J644" s="144" t="s">
        <v>6576</v>
      </c>
      <c r="AK644" s="282" t="s">
        <v>3912</v>
      </c>
      <c r="AL644" s="283" t="s">
        <v>3913</v>
      </c>
    </row>
    <row r="645" spans="9:38">
      <c r="I645" s="143" t="s">
        <v>2659</v>
      </c>
      <c r="J645" s="144" t="s">
        <v>6577</v>
      </c>
      <c r="AK645" s="282" t="s">
        <v>3914</v>
      </c>
      <c r="AL645" s="283" t="s">
        <v>3915</v>
      </c>
    </row>
    <row r="646" spans="9:38">
      <c r="I646" s="143" t="s">
        <v>760</v>
      </c>
      <c r="J646" s="144" t="s">
        <v>4434</v>
      </c>
      <c r="AK646" s="282" t="s">
        <v>3916</v>
      </c>
      <c r="AL646" s="283" t="s">
        <v>3917</v>
      </c>
    </row>
    <row r="647" spans="9:38">
      <c r="I647" s="143" t="s">
        <v>2775</v>
      </c>
      <c r="J647" s="144" t="s">
        <v>6578</v>
      </c>
      <c r="AK647" s="282" t="s">
        <v>3918</v>
      </c>
      <c r="AL647" s="283" t="s">
        <v>3919</v>
      </c>
    </row>
    <row r="648" spans="9:38">
      <c r="I648" s="143" t="s">
        <v>3601</v>
      </c>
      <c r="J648" s="144" t="s">
        <v>6579</v>
      </c>
      <c r="AK648" s="282" t="s">
        <v>3920</v>
      </c>
      <c r="AL648" s="283" t="s">
        <v>3921</v>
      </c>
    </row>
    <row r="649" spans="9:38">
      <c r="I649" s="143" t="s">
        <v>1613</v>
      </c>
      <c r="J649" s="144" t="s">
        <v>6580</v>
      </c>
      <c r="AK649" s="282" t="s">
        <v>3922</v>
      </c>
      <c r="AL649" s="283" t="s">
        <v>3923</v>
      </c>
    </row>
    <row r="650" spans="9:38">
      <c r="I650" s="143" t="s">
        <v>1379</v>
      </c>
      <c r="J650" s="144" t="s">
        <v>6581</v>
      </c>
      <c r="AK650" s="282" t="s">
        <v>3924</v>
      </c>
      <c r="AL650" s="283" t="s">
        <v>3925</v>
      </c>
    </row>
    <row r="651" spans="9:38">
      <c r="I651" s="143" t="s">
        <v>4616</v>
      </c>
      <c r="J651" s="144" t="s">
        <v>4675</v>
      </c>
      <c r="AK651" s="282" t="s">
        <v>3926</v>
      </c>
      <c r="AL651" s="283" t="s">
        <v>3927</v>
      </c>
    </row>
    <row r="652" spans="9:38">
      <c r="I652" s="143" t="s">
        <v>2816</v>
      </c>
      <c r="J652" s="144" t="s">
        <v>6582</v>
      </c>
      <c r="AK652" s="282" t="s">
        <v>3928</v>
      </c>
      <c r="AL652" s="283" t="s">
        <v>3929</v>
      </c>
    </row>
    <row r="653" spans="9:38">
      <c r="I653" s="145" t="s">
        <v>2771</v>
      </c>
      <c r="J653" s="146" t="s">
        <v>6583</v>
      </c>
      <c r="AK653" s="282" t="s">
        <v>3930</v>
      </c>
      <c r="AL653" s="283" t="s">
        <v>3931</v>
      </c>
    </row>
    <row r="654" spans="9:38">
      <c r="AK654" s="282" t="s">
        <v>3932</v>
      </c>
      <c r="AL654" s="283" t="s">
        <v>3933</v>
      </c>
    </row>
    <row r="655" spans="9:38">
      <c r="AK655" s="282" t="s">
        <v>3934</v>
      </c>
      <c r="AL655" s="283" t="s">
        <v>3935</v>
      </c>
    </row>
    <row r="656" spans="9:38">
      <c r="AK656" s="282" t="s">
        <v>3936</v>
      </c>
      <c r="AL656" s="283" t="s">
        <v>3937</v>
      </c>
    </row>
    <row r="657" spans="37:38">
      <c r="AK657" s="282" t="s">
        <v>3938</v>
      </c>
      <c r="AL657" s="283" t="s">
        <v>3939</v>
      </c>
    </row>
    <row r="658" spans="37:38">
      <c r="AK658" s="282" t="s">
        <v>3940</v>
      </c>
      <c r="AL658" s="283" t="s">
        <v>3941</v>
      </c>
    </row>
    <row r="659" spans="37:38">
      <c r="AK659" s="282" t="s">
        <v>3942</v>
      </c>
      <c r="AL659" s="283" t="s">
        <v>3943</v>
      </c>
    </row>
    <row r="660" spans="37:38">
      <c r="AK660" s="282" t="s">
        <v>3944</v>
      </c>
      <c r="AL660" s="283" t="s">
        <v>3945</v>
      </c>
    </row>
    <row r="661" spans="37:38">
      <c r="AK661" s="282" t="s">
        <v>7754</v>
      </c>
      <c r="AL661" s="283" t="s">
        <v>7755</v>
      </c>
    </row>
    <row r="662" spans="37:38">
      <c r="AK662" s="282" t="s">
        <v>3946</v>
      </c>
      <c r="AL662" s="283" t="s">
        <v>3947</v>
      </c>
    </row>
    <row r="663" spans="37:38">
      <c r="AK663" s="282" t="s">
        <v>3948</v>
      </c>
      <c r="AL663" s="283" t="s">
        <v>3949</v>
      </c>
    </row>
    <row r="664" spans="37:38">
      <c r="AK664" s="282" t="s">
        <v>3950</v>
      </c>
      <c r="AL664" s="283" t="s">
        <v>3951</v>
      </c>
    </row>
    <row r="665" spans="37:38">
      <c r="AK665" s="282" t="s">
        <v>3952</v>
      </c>
      <c r="AL665" s="283" t="s">
        <v>3953</v>
      </c>
    </row>
    <row r="666" spans="37:38">
      <c r="AK666" s="282" t="s">
        <v>3954</v>
      </c>
      <c r="AL666" s="283" t="s">
        <v>3955</v>
      </c>
    </row>
    <row r="667" spans="37:38">
      <c r="AK667" s="282" t="s">
        <v>3956</v>
      </c>
      <c r="AL667" s="283" t="s">
        <v>3957</v>
      </c>
    </row>
    <row r="668" spans="37:38">
      <c r="AK668" s="282" t="s">
        <v>3958</v>
      </c>
      <c r="AL668" s="283" t="s">
        <v>3959</v>
      </c>
    </row>
    <row r="669" spans="37:38">
      <c r="AK669" s="282" t="s">
        <v>3960</v>
      </c>
      <c r="AL669" s="283" t="s">
        <v>3961</v>
      </c>
    </row>
    <row r="670" spans="37:38">
      <c r="AK670" s="282" t="s">
        <v>3962</v>
      </c>
      <c r="AL670" s="283" t="s">
        <v>3963</v>
      </c>
    </row>
    <row r="671" spans="37:38">
      <c r="AK671" s="282" t="s">
        <v>3964</v>
      </c>
      <c r="AL671" s="283" t="s">
        <v>3965</v>
      </c>
    </row>
    <row r="672" spans="37:38">
      <c r="AK672" s="282" t="s">
        <v>3966</v>
      </c>
      <c r="AL672" s="283" t="s">
        <v>3967</v>
      </c>
    </row>
    <row r="673" spans="37:38">
      <c r="AK673" s="282" t="s">
        <v>3968</v>
      </c>
      <c r="AL673" s="283" t="s">
        <v>3969</v>
      </c>
    </row>
    <row r="674" spans="37:38">
      <c r="AK674" s="282" t="s">
        <v>3970</v>
      </c>
      <c r="AL674" s="283" t="s">
        <v>3971</v>
      </c>
    </row>
    <row r="675" spans="37:38">
      <c r="AK675" s="282" t="s">
        <v>3972</v>
      </c>
      <c r="AL675" s="283" t="s">
        <v>3973</v>
      </c>
    </row>
    <row r="676" spans="37:38">
      <c r="AK676" s="282" t="s">
        <v>7722</v>
      </c>
      <c r="AL676" s="283" t="s">
        <v>7723</v>
      </c>
    </row>
    <row r="677" spans="37:38">
      <c r="AK677" s="282" t="s">
        <v>3974</v>
      </c>
      <c r="AL677" s="283" t="s">
        <v>3975</v>
      </c>
    </row>
    <row r="678" spans="37:38">
      <c r="AK678" s="282" t="s">
        <v>3976</v>
      </c>
      <c r="AL678" s="283" t="s">
        <v>3977</v>
      </c>
    </row>
    <row r="679" spans="37:38">
      <c r="AK679" s="282" t="s">
        <v>3978</v>
      </c>
      <c r="AL679" s="283" t="s">
        <v>3979</v>
      </c>
    </row>
    <row r="680" spans="37:38">
      <c r="AK680" s="282" t="s">
        <v>3980</v>
      </c>
      <c r="AL680" s="283" t="s">
        <v>3981</v>
      </c>
    </row>
    <row r="681" spans="37:38">
      <c r="AK681" s="282" t="s">
        <v>3982</v>
      </c>
      <c r="AL681" s="283" t="s">
        <v>3983</v>
      </c>
    </row>
    <row r="682" spans="37:38">
      <c r="AK682" s="282" t="s">
        <v>3984</v>
      </c>
      <c r="AL682" s="283" t="s">
        <v>3985</v>
      </c>
    </row>
    <row r="683" spans="37:38">
      <c r="AK683" s="282" t="s">
        <v>3986</v>
      </c>
      <c r="AL683" s="283" t="s">
        <v>3987</v>
      </c>
    </row>
    <row r="684" spans="37:38">
      <c r="AK684" s="282" t="s">
        <v>3988</v>
      </c>
      <c r="AL684" s="283" t="s">
        <v>3989</v>
      </c>
    </row>
    <row r="685" spans="37:38">
      <c r="AK685" s="282" t="s">
        <v>3990</v>
      </c>
      <c r="AL685" s="283" t="s">
        <v>3991</v>
      </c>
    </row>
    <row r="686" spans="37:38">
      <c r="AK686" s="282" t="s">
        <v>3992</v>
      </c>
      <c r="AL686" s="283" t="s">
        <v>3993</v>
      </c>
    </row>
    <row r="687" spans="37:38">
      <c r="AK687" s="282" t="s">
        <v>3994</v>
      </c>
      <c r="AL687" s="283" t="s">
        <v>3995</v>
      </c>
    </row>
    <row r="688" spans="37:38">
      <c r="AK688" s="282" t="s">
        <v>3996</v>
      </c>
      <c r="AL688" s="283" t="s">
        <v>3997</v>
      </c>
    </row>
    <row r="689" spans="37:38">
      <c r="AK689" s="282" t="s">
        <v>3998</v>
      </c>
      <c r="AL689" s="283" t="s">
        <v>3999</v>
      </c>
    </row>
    <row r="690" spans="37:38">
      <c r="AK690" s="282" t="s">
        <v>4000</v>
      </c>
      <c r="AL690" s="283" t="s">
        <v>4001</v>
      </c>
    </row>
    <row r="691" spans="37:38">
      <c r="AK691" s="282" t="s">
        <v>4002</v>
      </c>
      <c r="AL691" s="283" t="s">
        <v>4003</v>
      </c>
    </row>
    <row r="692" spans="37:38">
      <c r="AK692" s="282" t="s">
        <v>4004</v>
      </c>
      <c r="AL692" s="283" t="s">
        <v>4005</v>
      </c>
    </row>
    <row r="693" spans="37:38">
      <c r="AK693" s="282" t="s">
        <v>4006</v>
      </c>
      <c r="AL693" s="283" t="s">
        <v>4007</v>
      </c>
    </row>
    <row r="694" spans="37:38">
      <c r="AK694" s="282" t="s">
        <v>4008</v>
      </c>
      <c r="AL694" s="283" t="s">
        <v>4009</v>
      </c>
    </row>
    <row r="695" spans="37:38">
      <c r="AK695" s="282" t="s">
        <v>4010</v>
      </c>
      <c r="AL695" s="283" t="s">
        <v>4011</v>
      </c>
    </row>
    <row r="696" spans="37:38">
      <c r="AK696" s="282" t="s">
        <v>4012</v>
      </c>
      <c r="AL696" s="283" t="s">
        <v>4013</v>
      </c>
    </row>
    <row r="697" spans="37:38">
      <c r="AK697" s="284" t="s">
        <v>4014</v>
      </c>
      <c r="AL697" s="285" t="s">
        <v>4015</v>
      </c>
    </row>
  </sheetData>
  <sortState xmlns:xlrd2="http://schemas.microsoft.com/office/spreadsheetml/2017/richdata2" ref="Z2:AA39">
    <sortCondition ref="Z2"/>
  </sortState>
  <hyperlinks>
    <hyperlink ref="U10" r:id="rId1" display="https://admin-listingcenter.nasdaq.com/dashboard.aspx?cs=1&amp;issuername=Northern+Horizon+Capital+AS&amp;formstatus=Display%20A&amp;formtype=APLCN&amp;apptype=14&amp;market=Nordic" xr:uid="{661B264D-033A-4F60-8998-2137501DD243}"/>
    <hyperlink ref="AK216" r:id="rId2" display="https://admin-listingcenter.nasdaq.com/dashboard.aspx?cs=1&amp;issuername=Heba+Fastighets+AB&amp;formstatus=Display%20A&amp;formtype=APLCN&amp;apptype=14&amp;market=Nordic" xr:uid="{9A6873FD-EAF6-419A-B1B7-517DFD840E08}"/>
    <hyperlink ref="AK270" r:id="rId3" display="https://admin-listingcenter.nasdaq.com/dashboard.aspx?cs=1&amp;issuername=K2A+Knaust+%26+Andersson+Fastigheter+AB+(publ)&amp;formstatus=Display%20A&amp;formtype=APLCN&amp;apptype=14&amp;market=Nordic" xr:uid="{C2FF0918-52ED-4C97-8722-8DD4E8DDC1E6}"/>
  </hyperlinks>
  <pageMargins left="0.70866141732283472" right="0.70866141732283472" top="0.74803149606299213" bottom="0.74803149606299213" header="0.31496062992125984" footer="0.31496062992125984"/>
  <pageSetup paperSize="9" scale="10" orientation="landscape" r:id="rId4"/>
  <headerFooter>
    <oddFooter>&amp;C_x000D_&amp;1#&amp;"Aptos"&amp;12&amp;K000000 Nasdaq Confidential: Distribution limited to need-to-know recipients</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D77"/>
  <sheetViews>
    <sheetView topLeftCell="A5" zoomScale="93" zoomScaleNormal="93" workbookViewId="0">
      <selection activeCell="B15" sqref="B15"/>
    </sheetView>
  </sheetViews>
  <sheetFormatPr defaultColWidth="8.5703125" defaultRowHeight="15"/>
  <cols>
    <col min="2" max="2" width="40.42578125" bestFit="1" customWidth="1"/>
    <col min="3" max="28" width="25.5703125" customWidth="1"/>
  </cols>
  <sheetData>
    <row r="1" spans="1:30" ht="126.75">
      <c r="A1" s="8" t="s">
        <v>2530</v>
      </c>
      <c r="B1" s="8" t="s">
        <v>905</v>
      </c>
      <c r="C1" s="245" t="s">
        <v>764</v>
      </c>
      <c r="D1" s="244" t="s">
        <v>948</v>
      </c>
      <c r="E1" s="244" t="s">
        <v>949</v>
      </c>
      <c r="F1" s="244" t="s">
        <v>765</v>
      </c>
      <c r="G1" s="244" t="s">
        <v>951</v>
      </c>
      <c r="H1" s="244" t="s">
        <v>952</v>
      </c>
      <c r="I1" s="244" t="s">
        <v>950</v>
      </c>
      <c r="J1" s="244" t="s">
        <v>1308</v>
      </c>
      <c r="K1" s="244" t="s">
        <v>766</v>
      </c>
      <c r="L1" s="244" t="s">
        <v>1574</v>
      </c>
      <c r="M1" s="244" t="s">
        <v>2296</v>
      </c>
      <c r="N1" s="242" t="s">
        <v>1902</v>
      </c>
      <c r="O1" s="242" t="s">
        <v>2297</v>
      </c>
      <c r="P1" s="242" t="s">
        <v>2298</v>
      </c>
      <c r="Q1" s="241" t="s">
        <v>2597</v>
      </c>
      <c r="R1" s="241" t="s">
        <v>2598</v>
      </c>
      <c r="S1" s="241" t="s">
        <v>2599</v>
      </c>
      <c r="T1" s="241" t="s">
        <v>282</v>
      </c>
      <c r="U1" s="243" t="s">
        <v>2519</v>
      </c>
      <c r="V1" s="242" t="s">
        <v>1</v>
      </c>
      <c r="W1" s="241" t="s">
        <v>2518</v>
      </c>
      <c r="X1" s="240" t="s">
        <v>2517</v>
      </c>
      <c r="Y1" t="s">
        <v>2516</v>
      </c>
      <c r="AA1" t="s">
        <v>2531</v>
      </c>
      <c r="AB1" t="s">
        <v>2532</v>
      </c>
      <c r="AC1" t="s">
        <v>2534</v>
      </c>
    </row>
    <row r="2" spans="1:30">
      <c r="A2" s="8">
        <v>1</v>
      </c>
      <c r="B2" s="180" t="s">
        <v>2500</v>
      </c>
      <c r="C2" t="s">
        <v>1016</v>
      </c>
      <c r="D2" t="s">
        <v>1016</v>
      </c>
      <c r="E2" t="s">
        <v>1016</v>
      </c>
      <c r="F2" t="s">
        <v>765</v>
      </c>
      <c r="G2" t="s">
        <v>951</v>
      </c>
      <c r="H2" t="s">
        <v>952</v>
      </c>
      <c r="I2" t="s">
        <v>950</v>
      </c>
      <c r="J2" t="s">
        <v>1308</v>
      </c>
      <c r="K2" t="s">
        <v>766</v>
      </c>
      <c r="L2" t="s">
        <v>1016</v>
      </c>
      <c r="M2" t="s">
        <v>1016</v>
      </c>
      <c r="N2" t="s">
        <v>1016</v>
      </c>
      <c r="O2" t="s">
        <v>2297</v>
      </c>
      <c r="P2" t="s">
        <v>1016</v>
      </c>
      <c r="Q2" t="s">
        <v>1016</v>
      </c>
      <c r="T2" t="s">
        <v>282</v>
      </c>
      <c r="U2" s="96" t="b">
        <f t="shared" ref="U2:U30" si="0">OR(NOT(ISERROR(MATCH(SelectedSubtype,C2:M2,0))),SelectedSubtype="")</f>
        <v>1</v>
      </c>
      <c r="V2" s="96" t="b">
        <f t="shared" ref="V2:V30" si="1">OR(NOT(ISERROR(MATCH(SelectedExchange,N2:P2,0))),SelectedExchange="")</f>
        <v>1</v>
      </c>
      <c r="W2" s="96" t="b">
        <f t="shared" ref="W2:W30" si="2">OR(NOT(ISERROR(MATCH(SelectedExtended,Q2:T2,0))),SelectedExtended="")</f>
        <v>1</v>
      </c>
      <c r="X2" s="247" t="b">
        <f t="shared" ref="X2:X30" si="3">AND(U2:W2)</f>
        <v>1</v>
      </c>
      <c r="Y2" s="96">
        <f>IF(X2,A2,999)</f>
        <v>1</v>
      </c>
      <c r="AA2">
        <f t="shared" ref="AA2:AA33" si="4">SMALL($Y$2:$Y$67,A2)</f>
        <v>1</v>
      </c>
      <c r="AB2" s="246" t="str">
        <f t="shared" ref="AB2:AB33" si="5">IF(AA2=999,"",VLOOKUP(AA2,A:B,2,0))</f>
        <v>CPH Certificates</v>
      </c>
      <c r="AC2" s="96">
        <f>COUNTIF(AA2:AA67,"&lt;999")</f>
        <v>65</v>
      </c>
      <c r="AD2" s="248" t="s">
        <v>2533</v>
      </c>
    </row>
    <row r="3" spans="1:30">
      <c r="A3" s="8">
        <v>2</v>
      </c>
      <c r="B3" s="180" t="s">
        <v>2501</v>
      </c>
      <c r="C3" t="s">
        <v>1016</v>
      </c>
      <c r="D3" t="s">
        <v>1016</v>
      </c>
      <c r="E3" t="s">
        <v>1016</v>
      </c>
      <c r="F3" t="s">
        <v>1016</v>
      </c>
      <c r="G3" t="s">
        <v>1016</v>
      </c>
      <c r="H3" t="s">
        <v>1016</v>
      </c>
      <c r="I3" t="s">
        <v>1016</v>
      </c>
      <c r="J3" t="s">
        <v>1016</v>
      </c>
      <c r="K3" t="s">
        <v>1016</v>
      </c>
      <c r="L3" t="s">
        <v>1016</v>
      </c>
      <c r="M3" t="s">
        <v>2296</v>
      </c>
      <c r="N3" t="s">
        <v>1016</v>
      </c>
      <c r="O3" t="s">
        <v>2297</v>
      </c>
      <c r="P3" t="s">
        <v>1016</v>
      </c>
      <c r="Q3" t="s">
        <v>1016</v>
      </c>
      <c r="T3" t="s">
        <v>282</v>
      </c>
      <c r="U3" s="96" t="b">
        <f t="shared" si="0"/>
        <v>1</v>
      </c>
      <c r="V3" s="96" t="b">
        <f t="shared" si="1"/>
        <v>1</v>
      </c>
      <c r="W3" s="96" t="b">
        <f t="shared" si="2"/>
        <v>1</v>
      </c>
      <c r="X3" s="247" t="b">
        <f t="shared" si="3"/>
        <v>1</v>
      </c>
      <c r="Y3" s="96">
        <f t="shared" ref="Y3:Y30" si="6">IF(X3,A3,999)</f>
        <v>2</v>
      </c>
      <c r="AA3">
        <f t="shared" si="4"/>
        <v>2</v>
      </c>
      <c r="AB3" s="246" t="str">
        <f t="shared" si="5"/>
        <v>CPH Leverage Certificates</v>
      </c>
    </row>
    <row r="4" spans="1:30">
      <c r="A4" s="8">
        <v>3</v>
      </c>
      <c r="B4" s="180" t="s">
        <v>2502</v>
      </c>
      <c r="C4" t="s">
        <v>1016</v>
      </c>
      <c r="D4" t="s">
        <v>1016</v>
      </c>
      <c r="E4" t="s">
        <v>1016</v>
      </c>
      <c r="F4" t="s">
        <v>1016</v>
      </c>
      <c r="G4" t="s">
        <v>1016</v>
      </c>
      <c r="H4" t="s">
        <v>1016</v>
      </c>
      <c r="I4" t="s">
        <v>1016</v>
      </c>
      <c r="J4" t="s">
        <v>1016</v>
      </c>
      <c r="K4" t="s">
        <v>1016</v>
      </c>
      <c r="L4" t="s">
        <v>1574</v>
      </c>
      <c r="M4" t="s">
        <v>1016</v>
      </c>
      <c r="N4" t="s">
        <v>1016</v>
      </c>
      <c r="O4" t="s">
        <v>2297</v>
      </c>
      <c r="P4" t="s">
        <v>1016</v>
      </c>
      <c r="Q4" t="s">
        <v>1016</v>
      </c>
      <c r="T4" t="s">
        <v>282</v>
      </c>
      <c r="U4" s="96" t="b">
        <f t="shared" si="0"/>
        <v>1</v>
      </c>
      <c r="V4" s="96" t="b">
        <f t="shared" si="1"/>
        <v>1</v>
      </c>
      <c r="W4" s="96" t="b">
        <f t="shared" si="2"/>
        <v>1</v>
      </c>
      <c r="X4" s="247" t="b">
        <f t="shared" si="3"/>
        <v>1</v>
      </c>
      <c r="Y4" s="96">
        <f t="shared" si="6"/>
        <v>3</v>
      </c>
      <c r="AA4">
        <f t="shared" si="4"/>
        <v>3</v>
      </c>
      <c r="AB4" s="246" t="str">
        <f t="shared" si="5"/>
        <v>CPH Tracker Certificates</v>
      </c>
    </row>
    <row r="5" spans="1:30">
      <c r="A5" s="8">
        <v>4</v>
      </c>
      <c r="B5" s="180" t="s">
        <v>2503</v>
      </c>
      <c r="C5" t="s">
        <v>764</v>
      </c>
      <c r="D5" t="s">
        <v>948</v>
      </c>
      <c r="E5" t="s">
        <v>949</v>
      </c>
      <c r="F5" t="s">
        <v>1016</v>
      </c>
      <c r="G5" t="s">
        <v>1016</v>
      </c>
      <c r="H5" t="s">
        <v>1016</v>
      </c>
      <c r="I5" t="s">
        <v>1016</v>
      </c>
      <c r="J5" t="s">
        <v>1016</v>
      </c>
      <c r="K5" t="s">
        <v>1016</v>
      </c>
      <c r="L5" t="s">
        <v>1016</v>
      </c>
      <c r="M5" t="s">
        <v>1016</v>
      </c>
      <c r="N5" t="s">
        <v>1016</v>
      </c>
      <c r="O5" t="s">
        <v>2297</v>
      </c>
      <c r="P5" t="s">
        <v>1016</v>
      </c>
      <c r="Q5" t="s">
        <v>1016</v>
      </c>
      <c r="T5" t="s">
        <v>282</v>
      </c>
      <c r="U5" s="96" t="b">
        <f t="shared" si="0"/>
        <v>1</v>
      </c>
      <c r="V5" s="96" t="b">
        <f t="shared" si="1"/>
        <v>1</v>
      </c>
      <c r="W5" s="96" t="b">
        <f t="shared" si="2"/>
        <v>1</v>
      </c>
      <c r="X5" s="247" t="b">
        <f t="shared" si="3"/>
        <v>1</v>
      </c>
      <c r="Y5" s="96">
        <f t="shared" si="6"/>
        <v>4</v>
      </c>
      <c r="AA5">
        <f t="shared" si="4"/>
        <v>4</v>
      </c>
      <c r="AB5" s="246" t="str">
        <f t="shared" si="5"/>
        <v>CPH Warrants</v>
      </c>
    </row>
    <row r="6" spans="1:30">
      <c r="A6" s="8">
        <v>5</v>
      </c>
      <c r="B6" s="180" t="s">
        <v>2504</v>
      </c>
      <c r="C6" t="s">
        <v>1016</v>
      </c>
      <c r="D6" t="s">
        <v>1016</v>
      </c>
      <c r="E6" t="s">
        <v>1016</v>
      </c>
      <c r="F6" t="s">
        <v>765</v>
      </c>
      <c r="G6" t="s">
        <v>951</v>
      </c>
      <c r="H6" t="s">
        <v>952</v>
      </c>
      <c r="I6" t="s">
        <v>950</v>
      </c>
      <c r="J6" t="s">
        <v>1308</v>
      </c>
      <c r="K6" t="s">
        <v>766</v>
      </c>
      <c r="L6" t="s">
        <v>1016</v>
      </c>
      <c r="M6" t="s">
        <v>1016</v>
      </c>
      <c r="N6" t="s">
        <v>1902</v>
      </c>
      <c r="O6" t="s">
        <v>1016</v>
      </c>
      <c r="P6" t="s">
        <v>1016</v>
      </c>
      <c r="Q6" t="s">
        <v>1016</v>
      </c>
      <c r="T6" t="s">
        <v>282</v>
      </c>
      <c r="U6" s="96" t="b">
        <f t="shared" si="0"/>
        <v>1</v>
      </c>
      <c r="V6" s="96" t="b">
        <f t="shared" si="1"/>
        <v>1</v>
      </c>
      <c r="W6" s="96" t="b">
        <f t="shared" si="2"/>
        <v>1</v>
      </c>
      <c r="X6" s="247" t="b">
        <f t="shared" si="3"/>
        <v>1</v>
      </c>
      <c r="Y6" s="96">
        <f t="shared" si="6"/>
        <v>5</v>
      </c>
      <c r="AA6">
        <f t="shared" si="4"/>
        <v>5</v>
      </c>
      <c r="AB6" s="246" t="str">
        <f t="shared" si="5"/>
        <v>HEL Certificates</v>
      </c>
    </row>
    <row r="7" spans="1:30">
      <c r="A7" s="8">
        <v>6</v>
      </c>
      <c r="B7" s="180" t="s">
        <v>2505</v>
      </c>
      <c r="C7" t="s">
        <v>1016</v>
      </c>
      <c r="D7" t="s">
        <v>1016</v>
      </c>
      <c r="E7" t="s">
        <v>1016</v>
      </c>
      <c r="F7" t="s">
        <v>1016</v>
      </c>
      <c r="G7" t="s">
        <v>1016</v>
      </c>
      <c r="H7" t="s">
        <v>1016</v>
      </c>
      <c r="I7" t="s">
        <v>1016</v>
      </c>
      <c r="J7" t="s">
        <v>1016</v>
      </c>
      <c r="K7" t="s">
        <v>1016</v>
      </c>
      <c r="L7" t="s">
        <v>1016</v>
      </c>
      <c r="M7" t="s">
        <v>2296</v>
      </c>
      <c r="N7" t="s">
        <v>1902</v>
      </c>
      <c r="O7" t="s">
        <v>1016</v>
      </c>
      <c r="P7" t="s">
        <v>1016</v>
      </c>
      <c r="Q7" t="s">
        <v>1016</v>
      </c>
      <c r="T7" t="s">
        <v>282</v>
      </c>
      <c r="U7" s="96" t="b">
        <f t="shared" si="0"/>
        <v>1</v>
      </c>
      <c r="V7" s="96" t="b">
        <f t="shared" si="1"/>
        <v>1</v>
      </c>
      <c r="W7" s="96" t="b">
        <f t="shared" si="2"/>
        <v>1</v>
      </c>
      <c r="X7" s="247" t="b">
        <f t="shared" si="3"/>
        <v>1</v>
      </c>
      <c r="Y7" s="96">
        <f t="shared" si="6"/>
        <v>6</v>
      </c>
      <c r="AA7">
        <f t="shared" si="4"/>
        <v>6</v>
      </c>
      <c r="AB7" s="246" t="str">
        <f t="shared" si="5"/>
        <v>HEL Leverage Certificates</v>
      </c>
    </row>
    <row r="8" spans="1:30">
      <c r="A8" s="8">
        <v>7</v>
      </c>
      <c r="B8" s="180" t="s">
        <v>2506</v>
      </c>
      <c r="C8" t="s">
        <v>1016</v>
      </c>
      <c r="D8" t="s">
        <v>1016</v>
      </c>
      <c r="E8" t="s">
        <v>1016</v>
      </c>
      <c r="F8" t="s">
        <v>1016</v>
      </c>
      <c r="G8" t="s">
        <v>1016</v>
      </c>
      <c r="H8" t="s">
        <v>1016</v>
      </c>
      <c r="I8" t="s">
        <v>1016</v>
      </c>
      <c r="J8" t="s">
        <v>1016</v>
      </c>
      <c r="K8" t="s">
        <v>1016</v>
      </c>
      <c r="L8" t="s">
        <v>1574</v>
      </c>
      <c r="M8" t="s">
        <v>1016</v>
      </c>
      <c r="N8" t="s">
        <v>1902</v>
      </c>
      <c r="O8" t="s">
        <v>1016</v>
      </c>
      <c r="P8" t="s">
        <v>1016</v>
      </c>
      <c r="Q8" t="s">
        <v>1016</v>
      </c>
      <c r="T8" t="s">
        <v>282</v>
      </c>
      <c r="U8" s="96" t="b">
        <f t="shared" si="0"/>
        <v>1</v>
      </c>
      <c r="V8" s="96" t="b">
        <f t="shared" si="1"/>
        <v>1</v>
      </c>
      <c r="W8" s="96" t="b">
        <f t="shared" si="2"/>
        <v>1</v>
      </c>
      <c r="X8" s="247" t="b">
        <f t="shared" si="3"/>
        <v>1</v>
      </c>
      <c r="Y8" s="96">
        <f t="shared" si="6"/>
        <v>7</v>
      </c>
      <c r="AA8">
        <f t="shared" si="4"/>
        <v>7</v>
      </c>
      <c r="AB8" s="246" t="str">
        <f t="shared" si="5"/>
        <v>HEL Tracker Certificates</v>
      </c>
    </row>
    <row r="9" spans="1:30">
      <c r="A9" s="8">
        <v>8</v>
      </c>
      <c r="B9" s="180" t="s">
        <v>2507</v>
      </c>
      <c r="C9" t="s">
        <v>764</v>
      </c>
      <c r="D9" t="s">
        <v>948</v>
      </c>
      <c r="E9" t="s">
        <v>949</v>
      </c>
      <c r="F9" t="s">
        <v>1016</v>
      </c>
      <c r="G9" t="s">
        <v>1016</v>
      </c>
      <c r="H9" t="s">
        <v>1016</v>
      </c>
      <c r="I9" t="s">
        <v>1016</v>
      </c>
      <c r="J9" t="s">
        <v>1016</v>
      </c>
      <c r="K9" t="s">
        <v>1016</v>
      </c>
      <c r="L9" t="s">
        <v>1016</v>
      </c>
      <c r="M9" t="s">
        <v>1016</v>
      </c>
      <c r="N9" t="s">
        <v>1902</v>
      </c>
      <c r="O9" t="s">
        <v>1016</v>
      </c>
      <c r="P9" t="s">
        <v>1016</v>
      </c>
      <c r="Q9" t="s">
        <v>1016</v>
      </c>
      <c r="T9" t="s">
        <v>282</v>
      </c>
      <c r="U9" s="96" t="b">
        <f t="shared" si="0"/>
        <v>1</v>
      </c>
      <c r="V9" s="96" t="b">
        <f t="shared" si="1"/>
        <v>1</v>
      </c>
      <c r="W9" s="96" t="b">
        <f t="shared" si="2"/>
        <v>1</v>
      </c>
      <c r="X9" s="247" t="b">
        <f t="shared" si="3"/>
        <v>1</v>
      </c>
      <c r="Y9" s="96">
        <f t="shared" si="6"/>
        <v>8</v>
      </c>
      <c r="AA9">
        <f t="shared" si="4"/>
        <v>8</v>
      </c>
      <c r="AB9" s="246" t="str">
        <f t="shared" si="5"/>
        <v>HEL Warrants</v>
      </c>
    </row>
    <row r="10" spans="1:30">
      <c r="A10" s="8">
        <v>9</v>
      </c>
      <c r="B10" s="180" t="s">
        <v>2508</v>
      </c>
      <c r="C10" t="s">
        <v>764</v>
      </c>
      <c r="D10" t="s">
        <v>948</v>
      </c>
      <c r="E10" t="s">
        <v>949</v>
      </c>
      <c r="F10" t="s">
        <v>1016</v>
      </c>
      <c r="G10" t="s">
        <v>1016</v>
      </c>
      <c r="H10" t="s">
        <v>1016</v>
      </c>
      <c r="I10" t="s">
        <v>1016</v>
      </c>
      <c r="J10" t="s">
        <v>1016</v>
      </c>
      <c r="K10" t="s">
        <v>1016</v>
      </c>
      <c r="L10" t="s">
        <v>1016</v>
      </c>
      <c r="M10" t="s">
        <v>1016</v>
      </c>
      <c r="N10" t="s">
        <v>1016</v>
      </c>
      <c r="O10" t="s">
        <v>1016</v>
      </c>
      <c r="P10" t="s">
        <v>2298</v>
      </c>
      <c r="Q10" t="s">
        <v>1016</v>
      </c>
      <c r="T10" t="s">
        <v>282</v>
      </c>
      <c r="U10" s="96" t="b">
        <f t="shared" si="0"/>
        <v>1</v>
      </c>
      <c r="V10" s="96" t="b">
        <f t="shared" si="1"/>
        <v>1</v>
      </c>
      <c r="W10" s="96" t="b">
        <f t="shared" si="2"/>
        <v>1</v>
      </c>
      <c r="X10" s="247" t="b">
        <f t="shared" si="3"/>
        <v>1</v>
      </c>
      <c r="Y10" s="96">
        <f t="shared" si="6"/>
        <v>9</v>
      </c>
      <c r="AA10">
        <f t="shared" si="4"/>
        <v>9</v>
      </c>
      <c r="AB10" s="246" t="str">
        <f t="shared" si="5"/>
        <v>OSL Warrants</v>
      </c>
    </row>
    <row r="11" spans="1:30">
      <c r="A11" s="8">
        <v>10</v>
      </c>
      <c r="B11" s="267" t="s">
        <v>2940</v>
      </c>
      <c r="C11" t="s">
        <v>1016</v>
      </c>
      <c r="D11" t="s">
        <v>1016</v>
      </c>
      <c r="E11" t="s">
        <v>1016</v>
      </c>
      <c r="F11" t="s">
        <v>1016</v>
      </c>
      <c r="G11" t="s">
        <v>1016</v>
      </c>
      <c r="H11" t="s">
        <v>1016</v>
      </c>
      <c r="I11" t="s">
        <v>1016</v>
      </c>
      <c r="J11" t="s">
        <v>1016</v>
      </c>
      <c r="K11" t="s">
        <v>1016</v>
      </c>
      <c r="L11" t="s">
        <v>1574</v>
      </c>
      <c r="M11" t="s">
        <v>1016</v>
      </c>
      <c r="N11" t="s">
        <v>1016</v>
      </c>
      <c r="O11" t="s">
        <v>1016</v>
      </c>
      <c r="P11" t="s">
        <v>2298</v>
      </c>
      <c r="Q11" t="s">
        <v>1016</v>
      </c>
      <c r="S11" t="s">
        <v>2599</v>
      </c>
      <c r="U11" s="96" t="b">
        <f t="shared" si="0"/>
        <v>1</v>
      </c>
      <c r="V11" s="96" t="b">
        <f t="shared" si="1"/>
        <v>1</v>
      </c>
      <c r="W11" s="96" t="b">
        <f t="shared" si="2"/>
        <v>1</v>
      </c>
      <c r="X11" s="247" t="b">
        <f t="shared" si="3"/>
        <v>1</v>
      </c>
      <c r="Y11" s="96">
        <f t="shared" si="6"/>
        <v>10</v>
      </c>
      <c r="AA11">
        <f t="shared" si="4"/>
        <v>10</v>
      </c>
      <c r="AB11" s="246" t="str">
        <f t="shared" si="5"/>
        <v>OSL Tracker Certificates Extend ME</v>
      </c>
    </row>
    <row r="12" spans="1:30">
      <c r="A12" s="8">
        <v>11</v>
      </c>
      <c r="B12" s="267" t="s">
        <v>2939</v>
      </c>
      <c r="C12" t="s">
        <v>1016</v>
      </c>
      <c r="D12" t="s">
        <v>1016</v>
      </c>
      <c r="E12" t="s">
        <v>1016</v>
      </c>
      <c r="F12" t="s">
        <v>1016</v>
      </c>
      <c r="G12" t="s">
        <v>1016</v>
      </c>
      <c r="H12" t="s">
        <v>1016</v>
      </c>
      <c r="I12" t="s">
        <v>1016</v>
      </c>
      <c r="J12" t="s">
        <v>1016</v>
      </c>
      <c r="K12" t="s">
        <v>1016</v>
      </c>
      <c r="L12" t="s">
        <v>1016</v>
      </c>
      <c r="M12" t="s">
        <v>2296</v>
      </c>
      <c r="N12" t="s">
        <v>1016</v>
      </c>
      <c r="O12" t="s">
        <v>1016</v>
      </c>
      <c r="P12" t="s">
        <v>2298</v>
      </c>
      <c r="Q12" t="s">
        <v>1016</v>
      </c>
      <c r="S12" t="s">
        <v>2599</v>
      </c>
      <c r="U12" s="96" t="b">
        <f t="shared" si="0"/>
        <v>1</v>
      </c>
      <c r="V12" s="96" t="b">
        <f t="shared" si="1"/>
        <v>1</v>
      </c>
      <c r="W12" s="96" t="b">
        <f t="shared" si="2"/>
        <v>1</v>
      </c>
      <c r="X12" s="247" t="b">
        <f t="shared" si="3"/>
        <v>1</v>
      </c>
      <c r="Y12" s="96">
        <f t="shared" si="6"/>
        <v>11</v>
      </c>
      <c r="AA12">
        <f t="shared" si="4"/>
        <v>11</v>
      </c>
      <c r="AB12" s="246" t="str">
        <f t="shared" si="5"/>
        <v>OSL Leverage Certificates Extend ME</v>
      </c>
    </row>
    <row r="13" spans="1:30">
      <c r="A13" s="8">
        <v>12</v>
      </c>
      <c r="B13" s="180" t="s">
        <v>2511</v>
      </c>
      <c r="C13" t="s">
        <v>1016</v>
      </c>
      <c r="D13" t="s">
        <v>1016</v>
      </c>
      <c r="E13" t="s">
        <v>1016</v>
      </c>
      <c r="F13" t="s">
        <v>765</v>
      </c>
      <c r="G13" t="s">
        <v>951</v>
      </c>
      <c r="H13" t="s">
        <v>952</v>
      </c>
      <c r="I13" t="s">
        <v>950</v>
      </c>
      <c r="J13" t="s">
        <v>1308</v>
      </c>
      <c r="K13" t="s">
        <v>766</v>
      </c>
      <c r="L13" t="s">
        <v>1016</v>
      </c>
      <c r="M13" t="s">
        <v>1016</v>
      </c>
      <c r="N13" t="s">
        <v>1016</v>
      </c>
      <c r="O13" t="s">
        <v>1016</v>
      </c>
      <c r="P13" t="s">
        <v>2298</v>
      </c>
      <c r="Q13" t="s">
        <v>1016</v>
      </c>
      <c r="T13" t="s">
        <v>282</v>
      </c>
      <c r="U13" s="96" t="b">
        <f t="shared" si="0"/>
        <v>1</v>
      </c>
      <c r="V13" s="96" t="b">
        <f t="shared" si="1"/>
        <v>1</v>
      </c>
      <c r="W13" s="96" t="b">
        <f t="shared" si="2"/>
        <v>1</v>
      </c>
      <c r="X13" s="247" t="b">
        <f t="shared" si="3"/>
        <v>1</v>
      </c>
      <c r="Y13" s="96">
        <f t="shared" si="6"/>
        <v>12</v>
      </c>
      <c r="AA13">
        <f t="shared" si="4"/>
        <v>12</v>
      </c>
      <c r="AB13" s="246" t="str">
        <f t="shared" si="5"/>
        <v>STO Certificates</v>
      </c>
    </row>
    <row r="14" spans="1:30">
      <c r="A14" s="8">
        <v>13</v>
      </c>
      <c r="B14" s="180" t="s">
        <v>2512</v>
      </c>
      <c r="C14" t="s">
        <v>1016</v>
      </c>
      <c r="D14" t="s">
        <v>1016</v>
      </c>
      <c r="E14" t="s">
        <v>1016</v>
      </c>
      <c r="F14" t="s">
        <v>1016</v>
      </c>
      <c r="G14" t="s">
        <v>1016</v>
      </c>
      <c r="H14" t="s">
        <v>1016</v>
      </c>
      <c r="I14" t="s">
        <v>1016</v>
      </c>
      <c r="J14" t="s">
        <v>1016</v>
      </c>
      <c r="K14" t="s">
        <v>1016</v>
      </c>
      <c r="L14" t="s">
        <v>1016</v>
      </c>
      <c r="M14" t="s">
        <v>2296</v>
      </c>
      <c r="N14" t="s">
        <v>1016</v>
      </c>
      <c r="O14" t="s">
        <v>1016</v>
      </c>
      <c r="P14" t="s">
        <v>2298</v>
      </c>
      <c r="Q14" t="s">
        <v>1016</v>
      </c>
      <c r="T14" t="s">
        <v>282</v>
      </c>
      <c r="U14" s="96" t="b">
        <f t="shared" si="0"/>
        <v>1</v>
      </c>
      <c r="V14" s="96" t="b">
        <f t="shared" si="1"/>
        <v>1</v>
      </c>
      <c r="W14" s="96" t="b">
        <f t="shared" si="2"/>
        <v>1</v>
      </c>
      <c r="X14" s="247" t="b">
        <f t="shared" si="3"/>
        <v>1</v>
      </c>
      <c r="Y14" s="96">
        <f t="shared" si="6"/>
        <v>13</v>
      </c>
      <c r="AA14">
        <f t="shared" si="4"/>
        <v>13</v>
      </c>
      <c r="AB14" s="246" t="str">
        <f t="shared" si="5"/>
        <v>STO Leverage Certificates</v>
      </c>
    </row>
    <row r="15" spans="1:30">
      <c r="A15" s="8">
        <v>14</v>
      </c>
      <c r="B15" s="180" t="s">
        <v>7703</v>
      </c>
      <c r="C15" t="s">
        <v>1016</v>
      </c>
      <c r="D15" t="s">
        <v>1016</v>
      </c>
      <c r="E15" t="s">
        <v>1016</v>
      </c>
      <c r="F15" t="s">
        <v>1016</v>
      </c>
      <c r="G15" t="s">
        <v>1016</v>
      </c>
      <c r="H15" t="s">
        <v>1016</v>
      </c>
      <c r="I15" t="s">
        <v>1016</v>
      </c>
      <c r="J15" t="s">
        <v>1016</v>
      </c>
      <c r="K15" t="s">
        <v>1016</v>
      </c>
      <c r="L15" t="s">
        <v>1574</v>
      </c>
      <c r="M15" t="s">
        <v>1016</v>
      </c>
      <c r="N15" t="s">
        <v>1016</v>
      </c>
      <c r="O15" t="s">
        <v>1016</v>
      </c>
      <c r="P15" t="s">
        <v>2298</v>
      </c>
      <c r="Q15" t="s">
        <v>1016</v>
      </c>
      <c r="T15" t="s">
        <v>282</v>
      </c>
      <c r="U15" s="96" t="b">
        <f t="shared" si="0"/>
        <v>1</v>
      </c>
      <c r="V15" s="96" t="b">
        <f t="shared" si="1"/>
        <v>1</v>
      </c>
      <c r="W15" s="96" t="b">
        <f t="shared" si="2"/>
        <v>1</v>
      </c>
      <c r="X15" s="247" t="b">
        <f t="shared" si="3"/>
        <v>1</v>
      </c>
      <c r="Y15" s="96">
        <f t="shared" si="6"/>
        <v>14</v>
      </c>
      <c r="AA15">
        <f t="shared" si="4"/>
        <v>14</v>
      </c>
      <c r="AB15" s="246" t="str">
        <f t="shared" si="5"/>
        <v>STO NMMO Tracker Certificates CCP</v>
      </c>
    </row>
    <row r="16" spans="1:30">
      <c r="A16" s="8">
        <v>15</v>
      </c>
      <c r="B16" s="180" t="s">
        <v>2514</v>
      </c>
      <c r="C16" t="s">
        <v>1016</v>
      </c>
      <c r="D16" t="s">
        <v>1016</v>
      </c>
      <c r="E16" t="s">
        <v>1016</v>
      </c>
      <c r="F16" t="s">
        <v>1016</v>
      </c>
      <c r="G16" t="s">
        <v>1016</v>
      </c>
      <c r="H16" t="s">
        <v>1016</v>
      </c>
      <c r="I16" t="s">
        <v>1016</v>
      </c>
      <c r="J16" t="s">
        <v>1016</v>
      </c>
      <c r="K16" t="s">
        <v>1016</v>
      </c>
      <c r="L16" t="s">
        <v>1574</v>
      </c>
      <c r="M16" t="s">
        <v>1016</v>
      </c>
      <c r="N16" t="s">
        <v>1016</v>
      </c>
      <c r="O16" t="s">
        <v>1016</v>
      </c>
      <c r="P16" t="s">
        <v>2298</v>
      </c>
      <c r="Q16" t="s">
        <v>1016</v>
      </c>
      <c r="T16" t="s">
        <v>282</v>
      </c>
      <c r="U16" s="96" t="b">
        <f t="shared" si="0"/>
        <v>1</v>
      </c>
      <c r="V16" s="96" t="b">
        <f t="shared" si="1"/>
        <v>1</v>
      </c>
      <c r="W16" s="96" t="b">
        <f t="shared" si="2"/>
        <v>1</v>
      </c>
      <c r="X16" s="247" t="b">
        <f t="shared" si="3"/>
        <v>1</v>
      </c>
      <c r="Y16" s="96">
        <f t="shared" si="6"/>
        <v>15</v>
      </c>
      <c r="AA16">
        <f t="shared" si="4"/>
        <v>15</v>
      </c>
      <c r="AB16" s="246" t="str">
        <f t="shared" si="5"/>
        <v>STO Tracker Certificates</v>
      </c>
    </row>
    <row r="17" spans="1:28">
      <c r="A17" s="8">
        <v>16</v>
      </c>
      <c r="B17" s="180" t="s">
        <v>2515</v>
      </c>
      <c r="C17" t="s">
        <v>764</v>
      </c>
      <c r="D17" t="s">
        <v>948</v>
      </c>
      <c r="E17" t="s">
        <v>949</v>
      </c>
      <c r="F17" t="s">
        <v>1016</v>
      </c>
      <c r="G17" t="s">
        <v>1016</v>
      </c>
      <c r="H17" t="s">
        <v>1016</v>
      </c>
      <c r="I17" t="s">
        <v>1016</v>
      </c>
      <c r="J17" t="s">
        <v>1016</v>
      </c>
      <c r="K17" t="s">
        <v>1016</v>
      </c>
      <c r="L17" t="s">
        <v>1016</v>
      </c>
      <c r="M17" t="s">
        <v>1016</v>
      </c>
      <c r="N17" t="s">
        <v>1016</v>
      </c>
      <c r="O17" t="s">
        <v>1016</v>
      </c>
      <c r="P17" t="s">
        <v>2298</v>
      </c>
      <c r="Q17" t="s">
        <v>1016</v>
      </c>
      <c r="T17" t="s">
        <v>282</v>
      </c>
      <c r="U17" s="96" t="b">
        <f t="shared" si="0"/>
        <v>1</v>
      </c>
      <c r="V17" s="96" t="b">
        <f t="shared" si="1"/>
        <v>1</v>
      </c>
      <c r="W17" s="96" t="b">
        <f t="shared" si="2"/>
        <v>1</v>
      </c>
      <c r="X17" s="247" t="b">
        <f t="shared" si="3"/>
        <v>1</v>
      </c>
      <c r="Y17" s="96">
        <f t="shared" si="6"/>
        <v>16</v>
      </c>
      <c r="AA17">
        <f t="shared" si="4"/>
        <v>16</v>
      </c>
      <c r="AB17" s="246" t="str">
        <f t="shared" si="5"/>
        <v>STO Warrants</v>
      </c>
    </row>
    <row r="18" spans="1:28">
      <c r="A18" s="8">
        <v>17</v>
      </c>
      <c r="B18" s="180" t="s">
        <v>2564</v>
      </c>
      <c r="C18" t="s">
        <v>1016</v>
      </c>
      <c r="D18" t="s">
        <v>1016</v>
      </c>
      <c r="E18" t="s">
        <v>1016</v>
      </c>
      <c r="F18" t="s">
        <v>765</v>
      </c>
      <c r="G18" t="s">
        <v>951</v>
      </c>
      <c r="H18" t="s">
        <v>952</v>
      </c>
      <c r="I18" t="s">
        <v>950</v>
      </c>
      <c r="J18" t="s">
        <v>1308</v>
      </c>
      <c r="K18" t="s">
        <v>766</v>
      </c>
      <c r="L18" t="s">
        <v>1016</v>
      </c>
      <c r="M18" t="s">
        <v>1016</v>
      </c>
      <c r="N18" t="s">
        <v>1016</v>
      </c>
      <c r="O18" t="s">
        <v>2297</v>
      </c>
      <c r="P18" t="s">
        <v>1016</v>
      </c>
      <c r="Q18" t="s">
        <v>2597</v>
      </c>
      <c r="T18" t="s">
        <v>1016</v>
      </c>
      <c r="U18" s="96" t="b">
        <f t="shared" si="0"/>
        <v>1</v>
      </c>
      <c r="V18" s="96" t="b">
        <f t="shared" si="1"/>
        <v>1</v>
      </c>
      <c r="W18" s="96" t="b">
        <f t="shared" si="2"/>
        <v>1</v>
      </c>
      <c r="X18" s="247" t="b">
        <f t="shared" si="3"/>
        <v>1</v>
      </c>
      <c r="Y18" s="96">
        <f t="shared" si="6"/>
        <v>17</v>
      </c>
      <c r="AA18">
        <f t="shared" si="4"/>
        <v>17</v>
      </c>
      <c r="AB18" s="246" t="str">
        <f t="shared" si="5"/>
        <v>CPH Certificates Extend M</v>
      </c>
    </row>
    <row r="19" spans="1:28">
      <c r="A19" s="8">
        <v>18</v>
      </c>
      <c r="B19" s="180" t="s">
        <v>2565</v>
      </c>
      <c r="C19" t="s">
        <v>1016</v>
      </c>
      <c r="D19" t="s">
        <v>1016</v>
      </c>
      <c r="E19" t="s">
        <v>1016</v>
      </c>
      <c r="F19" t="s">
        <v>1016</v>
      </c>
      <c r="G19" t="s">
        <v>1016</v>
      </c>
      <c r="H19" t="s">
        <v>1016</v>
      </c>
      <c r="I19" t="s">
        <v>1016</v>
      </c>
      <c r="J19" t="s">
        <v>1016</v>
      </c>
      <c r="K19" t="s">
        <v>1016</v>
      </c>
      <c r="L19" t="s">
        <v>1016</v>
      </c>
      <c r="M19" t="s">
        <v>2296</v>
      </c>
      <c r="N19" t="s">
        <v>1016</v>
      </c>
      <c r="O19" t="s">
        <v>2297</v>
      </c>
      <c r="P19" t="s">
        <v>1016</v>
      </c>
      <c r="Q19" t="s">
        <v>2597</v>
      </c>
      <c r="T19" t="s">
        <v>1016</v>
      </c>
      <c r="U19" s="96" t="b">
        <f t="shared" si="0"/>
        <v>1</v>
      </c>
      <c r="V19" s="96" t="b">
        <f t="shared" si="1"/>
        <v>1</v>
      </c>
      <c r="W19" s="96" t="b">
        <f t="shared" si="2"/>
        <v>1</v>
      </c>
      <c r="X19" s="247" t="b">
        <f t="shared" si="3"/>
        <v>1</v>
      </c>
      <c r="Y19" s="96">
        <f t="shared" si="6"/>
        <v>18</v>
      </c>
      <c r="AA19">
        <f t="shared" si="4"/>
        <v>18</v>
      </c>
      <c r="AB19" s="246" t="str">
        <f t="shared" si="5"/>
        <v>CPH Leverage Certificates Extend M</v>
      </c>
    </row>
    <row r="20" spans="1:28">
      <c r="A20" s="8">
        <v>19</v>
      </c>
      <c r="B20" s="180" t="s">
        <v>2566</v>
      </c>
      <c r="C20" t="s">
        <v>1016</v>
      </c>
      <c r="D20" t="s">
        <v>1016</v>
      </c>
      <c r="E20" t="s">
        <v>1016</v>
      </c>
      <c r="F20" t="s">
        <v>1016</v>
      </c>
      <c r="G20" t="s">
        <v>1016</v>
      </c>
      <c r="H20" t="s">
        <v>1016</v>
      </c>
      <c r="I20" t="s">
        <v>1016</v>
      </c>
      <c r="J20" t="s">
        <v>1016</v>
      </c>
      <c r="K20" t="s">
        <v>1016</v>
      </c>
      <c r="L20" t="s">
        <v>1574</v>
      </c>
      <c r="M20" t="s">
        <v>1016</v>
      </c>
      <c r="N20" t="s">
        <v>1016</v>
      </c>
      <c r="O20" t="s">
        <v>2297</v>
      </c>
      <c r="P20" t="s">
        <v>1016</v>
      </c>
      <c r="Q20" t="s">
        <v>2597</v>
      </c>
      <c r="T20" t="s">
        <v>1016</v>
      </c>
      <c r="U20" s="96" t="b">
        <f t="shared" si="0"/>
        <v>1</v>
      </c>
      <c r="V20" s="96" t="b">
        <f t="shared" si="1"/>
        <v>1</v>
      </c>
      <c r="W20" s="96" t="b">
        <f t="shared" si="2"/>
        <v>1</v>
      </c>
      <c r="X20" s="247" t="b">
        <f t="shared" si="3"/>
        <v>1</v>
      </c>
      <c r="Y20" s="96">
        <f t="shared" si="6"/>
        <v>19</v>
      </c>
      <c r="AA20">
        <f t="shared" si="4"/>
        <v>19</v>
      </c>
      <c r="AB20" s="246" t="str">
        <f t="shared" si="5"/>
        <v>CPH Tracker Certificates Extend M</v>
      </c>
    </row>
    <row r="21" spans="1:28">
      <c r="A21" s="8">
        <v>20</v>
      </c>
      <c r="B21" s="180" t="s">
        <v>2567</v>
      </c>
      <c r="C21" t="s">
        <v>764</v>
      </c>
      <c r="D21" t="s">
        <v>948</v>
      </c>
      <c r="E21" t="s">
        <v>949</v>
      </c>
      <c r="F21" t="s">
        <v>1016</v>
      </c>
      <c r="G21" t="s">
        <v>1016</v>
      </c>
      <c r="H21" t="s">
        <v>1016</v>
      </c>
      <c r="I21" t="s">
        <v>1016</v>
      </c>
      <c r="J21" t="s">
        <v>1016</v>
      </c>
      <c r="K21" t="s">
        <v>1016</v>
      </c>
      <c r="L21" t="s">
        <v>1016</v>
      </c>
      <c r="M21" t="s">
        <v>1016</v>
      </c>
      <c r="N21" t="s">
        <v>1016</v>
      </c>
      <c r="O21" t="s">
        <v>2297</v>
      </c>
      <c r="P21" t="s">
        <v>1016</v>
      </c>
      <c r="Q21" t="s">
        <v>2597</v>
      </c>
      <c r="T21" t="s">
        <v>1016</v>
      </c>
      <c r="U21" s="96" t="b">
        <f t="shared" si="0"/>
        <v>1</v>
      </c>
      <c r="V21" s="96" t="b">
        <f t="shared" si="1"/>
        <v>1</v>
      </c>
      <c r="W21" s="96" t="b">
        <f t="shared" si="2"/>
        <v>1</v>
      </c>
      <c r="X21" s="247" t="b">
        <f t="shared" si="3"/>
        <v>1</v>
      </c>
      <c r="Y21" s="96">
        <f t="shared" si="6"/>
        <v>20</v>
      </c>
      <c r="AA21">
        <f t="shared" si="4"/>
        <v>20</v>
      </c>
      <c r="AB21" s="246" t="str">
        <f t="shared" si="5"/>
        <v>CPH Warrants Extend M</v>
      </c>
    </row>
    <row r="22" spans="1:28">
      <c r="A22" s="8">
        <v>21</v>
      </c>
      <c r="B22" s="180" t="s">
        <v>2568</v>
      </c>
      <c r="C22" t="s">
        <v>1016</v>
      </c>
      <c r="D22" t="s">
        <v>1016</v>
      </c>
      <c r="E22" t="s">
        <v>1016</v>
      </c>
      <c r="F22" t="s">
        <v>765</v>
      </c>
      <c r="G22" t="s">
        <v>951</v>
      </c>
      <c r="H22" t="s">
        <v>952</v>
      </c>
      <c r="I22" t="s">
        <v>950</v>
      </c>
      <c r="J22" t="s">
        <v>1308</v>
      </c>
      <c r="K22" t="s">
        <v>766</v>
      </c>
      <c r="L22" t="s">
        <v>1016</v>
      </c>
      <c r="M22" t="s">
        <v>1016</v>
      </c>
      <c r="N22" t="s">
        <v>1902</v>
      </c>
      <c r="O22" t="s">
        <v>1016</v>
      </c>
      <c r="P22" t="s">
        <v>1016</v>
      </c>
      <c r="Q22" t="s">
        <v>2597</v>
      </c>
      <c r="T22" t="s">
        <v>1016</v>
      </c>
      <c r="U22" s="96" t="b">
        <f t="shared" si="0"/>
        <v>1</v>
      </c>
      <c r="V22" s="96" t="b">
        <f t="shared" si="1"/>
        <v>1</v>
      </c>
      <c r="W22" s="96" t="b">
        <f t="shared" si="2"/>
        <v>1</v>
      </c>
      <c r="X22" s="247" t="b">
        <f t="shared" si="3"/>
        <v>1</v>
      </c>
      <c r="Y22" s="96">
        <f t="shared" si="6"/>
        <v>21</v>
      </c>
      <c r="AA22">
        <f t="shared" si="4"/>
        <v>21</v>
      </c>
      <c r="AB22" s="246" t="str">
        <f t="shared" si="5"/>
        <v>HEL Certificates Extend M</v>
      </c>
    </row>
    <row r="23" spans="1:28">
      <c r="A23" s="8">
        <v>22</v>
      </c>
      <c r="B23" s="180" t="s">
        <v>2569</v>
      </c>
      <c r="C23" t="s">
        <v>1016</v>
      </c>
      <c r="D23" t="s">
        <v>1016</v>
      </c>
      <c r="E23" t="s">
        <v>1016</v>
      </c>
      <c r="F23" t="s">
        <v>1016</v>
      </c>
      <c r="G23" t="s">
        <v>1016</v>
      </c>
      <c r="H23" t="s">
        <v>1016</v>
      </c>
      <c r="I23" t="s">
        <v>1016</v>
      </c>
      <c r="J23" t="s">
        <v>1016</v>
      </c>
      <c r="K23" t="s">
        <v>1016</v>
      </c>
      <c r="L23" t="s">
        <v>1016</v>
      </c>
      <c r="M23" t="s">
        <v>2296</v>
      </c>
      <c r="N23" t="s">
        <v>1902</v>
      </c>
      <c r="O23" t="s">
        <v>1016</v>
      </c>
      <c r="P23" t="s">
        <v>1016</v>
      </c>
      <c r="Q23" t="s">
        <v>2597</v>
      </c>
      <c r="T23" t="s">
        <v>1016</v>
      </c>
      <c r="U23" s="96" t="b">
        <f t="shared" si="0"/>
        <v>1</v>
      </c>
      <c r="V23" s="96" t="b">
        <f t="shared" si="1"/>
        <v>1</v>
      </c>
      <c r="W23" s="96" t="b">
        <f t="shared" si="2"/>
        <v>1</v>
      </c>
      <c r="X23" s="247" t="b">
        <f t="shared" si="3"/>
        <v>1</v>
      </c>
      <c r="Y23" s="96">
        <f t="shared" si="6"/>
        <v>22</v>
      </c>
      <c r="AA23">
        <f t="shared" si="4"/>
        <v>22</v>
      </c>
      <c r="AB23" s="246" t="str">
        <f t="shared" si="5"/>
        <v>HEL Leverage Certificates Extend M</v>
      </c>
    </row>
    <row r="24" spans="1:28">
      <c r="A24" s="8">
        <v>23</v>
      </c>
      <c r="B24" s="180" t="s">
        <v>2570</v>
      </c>
      <c r="C24" t="s">
        <v>1016</v>
      </c>
      <c r="D24" t="s">
        <v>1016</v>
      </c>
      <c r="E24" t="s">
        <v>1016</v>
      </c>
      <c r="F24" t="s">
        <v>1016</v>
      </c>
      <c r="G24" t="s">
        <v>1016</v>
      </c>
      <c r="H24" t="s">
        <v>1016</v>
      </c>
      <c r="I24" t="s">
        <v>1016</v>
      </c>
      <c r="J24" t="s">
        <v>1016</v>
      </c>
      <c r="K24" t="s">
        <v>1016</v>
      </c>
      <c r="L24" t="s">
        <v>1574</v>
      </c>
      <c r="M24" t="s">
        <v>1016</v>
      </c>
      <c r="N24" t="s">
        <v>1902</v>
      </c>
      <c r="O24" t="s">
        <v>1016</v>
      </c>
      <c r="P24" t="s">
        <v>1016</v>
      </c>
      <c r="Q24" t="s">
        <v>2597</v>
      </c>
      <c r="T24" t="s">
        <v>1016</v>
      </c>
      <c r="U24" s="96" t="b">
        <f t="shared" si="0"/>
        <v>1</v>
      </c>
      <c r="V24" s="96" t="b">
        <f t="shared" si="1"/>
        <v>1</v>
      </c>
      <c r="W24" s="96" t="b">
        <f t="shared" si="2"/>
        <v>1</v>
      </c>
      <c r="X24" s="247" t="b">
        <f t="shared" si="3"/>
        <v>1</v>
      </c>
      <c r="Y24" s="96">
        <f t="shared" si="6"/>
        <v>23</v>
      </c>
      <c r="AA24">
        <f t="shared" si="4"/>
        <v>23</v>
      </c>
      <c r="AB24" s="246" t="str">
        <f t="shared" si="5"/>
        <v>HEL Tracker Certificates Extend M</v>
      </c>
    </row>
    <row r="25" spans="1:28">
      <c r="A25" s="8">
        <v>24</v>
      </c>
      <c r="B25" s="180" t="s">
        <v>2571</v>
      </c>
      <c r="C25" t="s">
        <v>764</v>
      </c>
      <c r="D25" t="s">
        <v>948</v>
      </c>
      <c r="E25" t="s">
        <v>949</v>
      </c>
      <c r="F25" t="s">
        <v>1016</v>
      </c>
      <c r="G25" t="s">
        <v>1016</v>
      </c>
      <c r="H25" t="s">
        <v>1016</v>
      </c>
      <c r="I25" t="s">
        <v>1016</v>
      </c>
      <c r="J25" t="s">
        <v>1016</v>
      </c>
      <c r="K25" t="s">
        <v>1016</v>
      </c>
      <c r="L25" t="s">
        <v>1016</v>
      </c>
      <c r="M25" t="s">
        <v>1016</v>
      </c>
      <c r="N25" t="s">
        <v>1902</v>
      </c>
      <c r="O25" t="s">
        <v>1016</v>
      </c>
      <c r="P25" t="s">
        <v>1016</v>
      </c>
      <c r="Q25" t="s">
        <v>2597</v>
      </c>
      <c r="T25" t="s">
        <v>1016</v>
      </c>
      <c r="U25" s="96" t="b">
        <f t="shared" si="0"/>
        <v>1</v>
      </c>
      <c r="V25" s="96" t="b">
        <f t="shared" si="1"/>
        <v>1</v>
      </c>
      <c r="W25" s="96" t="b">
        <f t="shared" si="2"/>
        <v>1</v>
      </c>
      <c r="X25" s="247" t="b">
        <f t="shared" si="3"/>
        <v>1</v>
      </c>
      <c r="Y25" s="96">
        <f t="shared" si="6"/>
        <v>24</v>
      </c>
      <c r="AA25">
        <f t="shared" si="4"/>
        <v>24</v>
      </c>
      <c r="AB25" s="246" t="str">
        <f t="shared" si="5"/>
        <v>HEL Warrants Extend M</v>
      </c>
    </row>
    <row r="26" spans="1:28">
      <c r="A26" s="8">
        <v>25</v>
      </c>
      <c r="B26" s="180" t="s">
        <v>2572</v>
      </c>
      <c r="C26" t="s">
        <v>764</v>
      </c>
      <c r="D26" t="s">
        <v>948</v>
      </c>
      <c r="E26" t="s">
        <v>949</v>
      </c>
      <c r="F26" t="s">
        <v>1016</v>
      </c>
      <c r="G26" t="s">
        <v>1016</v>
      </c>
      <c r="H26" t="s">
        <v>1016</v>
      </c>
      <c r="I26" t="s">
        <v>1016</v>
      </c>
      <c r="J26" t="s">
        <v>1016</v>
      </c>
      <c r="K26" t="s">
        <v>1016</v>
      </c>
      <c r="L26" t="s">
        <v>1016</v>
      </c>
      <c r="M26" t="s">
        <v>1016</v>
      </c>
      <c r="N26" t="s">
        <v>1016</v>
      </c>
      <c r="O26" t="s">
        <v>1016</v>
      </c>
      <c r="P26" t="s">
        <v>2298</v>
      </c>
      <c r="Q26" t="s">
        <v>2597</v>
      </c>
      <c r="T26" t="s">
        <v>1016</v>
      </c>
      <c r="U26" s="96" t="b">
        <f t="shared" si="0"/>
        <v>1</v>
      </c>
      <c r="V26" s="96" t="b">
        <f t="shared" si="1"/>
        <v>1</v>
      </c>
      <c r="W26" s="96" t="b">
        <f t="shared" si="2"/>
        <v>1</v>
      </c>
      <c r="X26" s="247" t="b">
        <f t="shared" si="3"/>
        <v>1</v>
      </c>
      <c r="Y26" s="96">
        <f t="shared" si="6"/>
        <v>25</v>
      </c>
      <c r="AA26">
        <f t="shared" si="4"/>
        <v>25</v>
      </c>
      <c r="AB26" s="246" t="str">
        <f t="shared" si="5"/>
        <v>OSL Warrants Extend M</v>
      </c>
    </row>
    <row r="27" spans="1:28">
      <c r="A27" s="8">
        <v>26</v>
      </c>
      <c r="B27" s="180" t="s">
        <v>2573</v>
      </c>
      <c r="C27" t="s">
        <v>1016</v>
      </c>
      <c r="D27" t="s">
        <v>1016</v>
      </c>
      <c r="E27" t="s">
        <v>1016</v>
      </c>
      <c r="F27" t="s">
        <v>765</v>
      </c>
      <c r="G27" t="s">
        <v>951</v>
      </c>
      <c r="H27" t="s">
        <v>952</v>
      </c>
      <c r="I27" t="s">
        <v>950</v>
      </c>
      <c r="J27" t="s">
        <v>1308</v>
      </c>
      <c r="K27" t="s">
        <v>766</v>
      </c>
      <c r="L27" t="s">
        <v>1016</v>
      </c>
      <c r="M27" t="s">
        <v>1016</v>
      </c>
      <c r="N27" t="s">
        <v>1016</v>
      </c>
      <c r="O27" t="s">
        <v>1016</v>
      </c>
      <c r="P27" t="s">
        <v>2298</v>
      </c>
      <c r="Q27" t="s">
        <v>2597</v>
      </c>
      <c r="T27" t="s">
        <v>1016</v>
      </c>
      <c r="U27" s="96" t="b">
        <f t="shared" si="0"/>
        <v>1</v>
      </c>
      <c r="V27" s="96" t="b">
        <f t="shared" si="1"/>
        <v>1</v>
      </c>
      <c r="W27" s="96" t="b">
        <f t="shared" si="2"/>
        <v>1</v>
      </c>
      <c r="X27" s="247" t="b">
        <f t="shared" si="3"/>
        <v>1</v>
      </c>
      <c r="Y27" s="96">
        <f t="shared" si="6"/>
        <v>26</v>
      </c>
      <c r="AA27">
        <f t="shared" si="4"/>
        <v>26</v>
      </c>
      <c r="AB27" s="246" t="str">
        <f t="shared" si="5"/>
        <v>STO Certificates Extend M</v>
      </c>
    </row>
    <row r="28" spans="1:28">
      <c r="A28" s="8">
        <v>27</v>
      </c>
      <c r="B28" s="180" t="s">
        <v>2574</v>
      </c>
      <c r="C28" t="s">
        <v>1016</v>
      </c>
      <c r="D28" t="s">
        <v>1016</v>
      </c>
      <c r="E28" t="s">
        <v>1016</v>
      </c>
      <c r="F28" t="s">
        <v>1016</v>
      </c>
      <c r="G28" t="s">
        <v>1016</v>
      </c>
      <c r="H28" t="s">
        <v>1016</v>
      </c>
      <c r="I28" t="s">
        <v>1016</v>
      </c>
      <c r="J28" t="s">
        <v>1016</v>
      </c>
      <c r="K28" t="s">
        <v>1016</v>
      </c>
      <c r="L28" t="s">
        <v>1016</v>
      </c>
      <c r="M28" t="s">
        <v>2296</v>
      </c>
      <c r="N28" t="s">
        <v>1016</v>
      </c>
      <c r="O28" t="s">
        <v>1016</v>
      </c>
      <c r="P28" t="s">
        <v>2298</v>
      </c>
      <c r="Q28" t="s">
        <v>2597</v>
      </c>
      <c r="T28" t="s">
        <v>1016</v>
      </c>
      <c r="U28" s="96" t="b">
        <f t="shared" si="0"/>
        <v>1</v>
      </c>
      <c r="V28" s="96" t="b">
        <f t="shared" si="1"/>
        <v>1</v>
      </c>
      <c r="W28" s="96" t="b">
        <f t="shared" si="2"/>
        <v>1</v>
      </c>
      <c r="X28" s="247" t="b">
        <f t="shared" si="3"/>
        <v>1</v>
      </c>
      <c r="Y28" s="96">
        <f t="shared" si="6"/>
        <v>27</v>
      </c>
      <c r="AA28">
        <f t="shared" si="4"/>
        <v>27</v>
      </c>
      <c r="AB28" s="246" t="str">
        <f t="shared" si="5"/>
        <v>STO Leverage Certificates Extend M</v>
      </c>
    </row>
    <row r="29" spans="1:28">
      <c r="A29" s="8">
        <v>28</v>
      </c>
      <c r="B29" s="180" t="s">
        <v>2575</v>
      </c>
      <c r="C29" t="s">
        <v>1016</v>
      </c>
      <c r="D29" t="s">
        <v>1016</v>
      </c>
      <c r="E29" t="s">
        <v>1016</v>
      </c>
      <c r="F29" t="s">
        <v>1016</v>
      </c>
      <c r="G29" t="s">
        <v>1016</v>
      </c>
      <c r="H29" t="s">
        <v>1016</v>
      </c>
      <c r="I29" t="s">
        <v>1016</v>
      </c>
      <c r="J29" t="s">
        <v>1016</v>
      </c>
      <c r="K29" t="s">
        <v>1016</v>
      </c>
      <c r="L29" t="s">
        <v>1574</v>
      </c>
      <c r="M29" t="s">
        <v>1016</v>
      </c>
      <c r="N29" t="s">
        <v>1016</v>
      </c>
      <c r="O29" t="s">
        <v>1016</v>
      </c>
      <c r="P29" t="s">
        <v>2298</v>
      </c>
      <c r="Q29" t="s">
        <v>2597</v>
      </c>
      <c r="T29" t="s">
        <v>1016</v>
      </c>
      <c r="U29" s="96" t="b">
        <f t="shared" si="0"/>
        <v>1</v>
      </c>
      <c r="V29" s="96" t="b">
        <f t="shared" si="1"/>
        <v>1</v>
      </c>
      <c r="W29" s="96" t="b">
        <f t="shared" si="2"/>
        <v>1</v>
      </c>
      <c r="X29" s="247" t="b">
        <f t="shared" si="3"/>
        <v>1</v>
      </c>
      <c r="Y29" s="96">
        <f t="shared" si="6"/>
        <v>28</v>
      </c>
      <c r="AA29">
        <f t="shared" si="4"/>
        <v>28</v>
      </c>
      <c r="AB29" s="246" t="str">
        <f t="shared" si="5"/>
        <v>STO Tracker Certificates Extend M</v>
      </c>
    </row>
    <row r="30" spans="1:28">
      <c r="A30" s="8">
        <v>29</v>
      </c>
      <c r="B30" s="180" t="s">
        <v>2576</v>
      </c>
      <c r="C30" t="s">
        <v>764</v>
      </c>
      <c r="D30" t="s">
        <v>948</v>
      </c>
      <c r="E30" t="s">
        <v>949</v>
      </c>
      <c r="F30" t="s">
        <v>1016</v>
      </c>
      <c r="G30" t="s">
        <v>1016</v>
      </c>
      <c r="H30" t="s">
        <v>1016</v>
      </c>
      <c r="I30" t="s">
        <v>1016</v>
      </c>
      <c r="J30" t="s">
        <v>1016</v>
      </c>
      <c r="K30" t="s">
        <v>1016</v>
      </c>
      <c r="L30" t="s">
        <v>1016</v>
      </c>
      <c r="M30" t="s">
        <v>1016</v>
      </c>
      <c r="N30" t="s">
        <v>1016</v>
      </c>
      <c r="O30" t="s">
        <v>1016</v>
      </c>
      <c r="P30" t="s">
        <v>2298</v>
      </c>
      <c r="Q30" t="s">
        <v>2597</v>
      </c>
      <c r="T30" t="s">
        <v>1016</v>
      </c>
      <c r="U30" s="96" t="b">
        <f t="shared" si="0"/>
        <v>1</v>
      </c>
      <c r="V30" s="96" t="b">
        <f t="shared" si="1"/>
        <v>1</v>
      </c>
      <c r="W30" s="96" t="b">
        <f t="shared" si="2"/>
        <v>1</v>
      </c>
      <c r="X30" s="247" t="b">
        <f t="shared" si="3"/>
        <v>1</v>
      </c>
      <c r="Y30" s="96">
        <f t="shared" si="6"/>
        <v>29</v>
      </c>
      <c r="AA30">
        <f t="shared" si="4"/>
        <v>29</v>
      </c>
      <c r="AB30" s="246" t="str">
        <f t="shared" si="5"/>
        <v>STO Warrants Extend M</v>
      </c>
    </row>
    <row r="31" spans="1:28">
      <c r="A31" s="8">
        <v>30</v>
      </c>
      <c r="B31" s="180" t="s">
        <v>2584</v>
      </c>
      <c r="C31" t="s">
        <v>1016</v>
      </c>
      <c r="D31" t="s">
        <v>1016</v>
      </c>
      <c r="E31" t="s">
        <v>1016</v>
      </c>
      <c r="F31" t="s">
        <v>1016</v>
      </c>
      <c r="G31" t="s">
        <v>1016</v>
      </c>
      <c r="H31" t="s">
        <v>1016</v>
      </c>
      <c r="I31" t="s">
        <v>1016</v>
      </c>
      <c r="J31" t="s">
        <v>1016</v>
      </c>
      <c r="K31" t="s">
        <v>1016</v>
      </c>
      <c r="L31" t="s">
        <v>1016</v>
      </c>
      <c r="M31" t="s">
        <v>2296</v>
      </c>
      <c r="N31" t="s">
        <v>1016</v>
      </c>
      <c r="O31" t="s">
        <v>2297</v>
      </c>
      <c r="P31" t="s">
        <v>1016</v>
      </c>
      <c r="S31" t="s">
        <v>2599</v>
      </c>
      <c r="U31" s="96" t="b">
        <f t="shared" ref="U31:U50" si="7">OR(NOT(ISERROR(MATCH(SelectedSubtype,C31:M31,0))),SelectedSubtype="")</f>
        <v>1</v>
      </c>
      <c r="V31" s="96" t="b">
        <f t="shared" ref="V31:V50" si="8">OR(NOT(ISERROR(MATCH(SelectedExchange,N31:P31,0))),SelectedExchange="")</f>
        <v>1</v>
      </c>
      <c r="W31" s="96" t="b">
        <f t="shared" ref="W31:W50" si="9">OR(NOT(ISERROR(MATCH(SelectedExtended,Q31:T31,0))),SelectedExtended="")</f>
        <v>1</v>
      </c>
      <c r="X31" s="247" t="b">
        <f t="shared" ref="X31:X50" si="10">AND(U31:W31)</f>
        <v>1</v>
      </c>
      <c r="Y31" s="96">
        <f t="shared" ref="Y31:Y50" si="11">IF(X31,A31,999)</f>
        <v>30</v>
      </c>
      <c r="AA31">
        <f t="shared" si="4"/>
        <v>30</v>
      </c>
      <c r="AB31" s="246" t="str">
        <f t="shared" si="5"/>
        <v>CPH Leverage Certificates Extend ME</v>
      </c>
    </row>
    <row r="32" spans="1:28">
      <c r="A32" s="8">
        <v>31</v>
      </c>
      <c r="B32" s="180" t="s">
        <v>2585</v>
      </c>
      <c r="C32" t="s">
        <v>1016</v>
      </c>
      <c r="D32" t="s">
        <v>1016</v>
      </c>
      <c r="E32" t="s">
        <v>1016</v>
      </c>
      <c r="F32" t="s">
        <v>1016</v>
      </c>
      <c r="G32" t="s">
        <v>1016</v>
      </c>
      <c r="H32" t="s">
        <v>1016</v>
      </c>
      <c r="I32" t="s">
        <v>1016</v>
      </c>
      <c r="J32" t="s">
        <v>1016</v>
      </c>
      <c r="K32" t="s">
        <v>1016</v>
      </c>
      <c r="L32" t="s">
        <v>1574</v>
      </c>
      <c r="M32" t="s">
        <v>1016</v>
      </c>
      <c r="N32" t="s">
        <v>1016</v>
      </c>
      <c r="O32" t="s">
        <v>2297</v>
      </c>
      <c r="P32" t="s">
        <v>1016</v>
      </c>
      <c r="S32" t="s">
        <v>2599</v>
      </c>
      <c r="U32" s="96" t="b">
        <f t="shared" si="7"/>
        <v>1</v>
      </c>
      <c r="V32" s="96" t="b">
        <f t="shared" si="8"/>
        <v>1</v>
      </c>
      <c r="W32" s="96" t="b">
        <f t="shared" si="9"/>
        <v>1</v>
      </c>
      <c r="X32" s="247" t="b">
        <f t="shared" si="10"/>
        <v>1</v>
      </c>
      <c r="Y32" s="96">
        <f t="shared" si="11"/>
        <v>31</v>
      </c>
      <c r="AA32">
        <f t="shared" si="4"/>
        <v>31</v>
      </c>
      <c r="AB32" s="246" t="str">
        <f t="shared" si="5"/>
        <v>CPH Tracker Certificates Extend ME</v>
      </c>
    </row>
    <row r="33" spans="1:28">
      <c r="A33" s="8">
        <v>32</v>
      </c>
      <c r="B33" s="180" t="s">
        <v>2586</v>
      </c>
      <c r="C33" t="s">
        <v>764</v>
      </c>
      <c r="D33" t="s">
        <v>948</v>
      </c>
      <c r="E33" t="s">
        <v>949</v>
      </c>
      <c r="F33" t="s">
        <v>1016</v>
      </c>
      <c r="G33" t="s">
        <v>1016</v>
      </c>
      <c r="H33" t="s">
        <v>1016</v>
      </c>
      <c r="I33" t="s">
        <v>1016</v>
      </c>
      <c r="J33" t="s">
        <v>1016</v>
      </c>
      <c r="K33" t="s">
        <v>1016</v>
      </c>
      <c r="L33" t="s">
        <v>1016</v>
      </c>
      <c r="M33" t="s">
        <v>1016</v>
      </c>
      <c r="N33" t="s">
        <v>1016</v>
      </c>
      <c r="O33" t="s">
        <v>2297</v>
      </c>
      <c r="P33" t="s">
        <v>1016</v>
      </c>
      <c r="S33" t="s">
        <v>2599</v>
      </c>
      <c r="U33" s="96" t="b">
        <f t="shared" si="7"/>
        <v>1</v>
      </c>
      <c r="V33" s="96" t="b">
        <f t="shared" si="8"/>
        <v>1</v>
      </c>
      <c r="W33" s="96" t="b">
        <f t="shared" si="9"/>
        <v>1</v>
      </c>
      <c r="X33" s="247" t="b">
        <f t="shared" si="10"/>
        <v>1</v>
      </c>
      <c r="Y33" s="96">
        <f t="shared" si="11"/>
        <v>32</v>
      </c>
      <c r="AA33">
        <f t="shared" si="4"/>
        <v>32</v>
      </c>
      <c r="AB33" s="246" t="str">
        <f t="shared" si="5"/>
        <v>CPH Warrants Extend ME</v>
      </c>
    </row>
    <row r="34" spans="1:28">
      <c r="A34" s="8">
        <v>33</v>
      </c>
      <c r="B34" s="180" t="s">
        <v>2581</v>
      </c>
      <c r="C34" t="s">
        <v>1016</v>
      </c>
      <c r="D34" t="s">
        <v>1016</v>
      </c>
      <c r="E34" t="s">
        <v>1016</v>
      </c>
      <c r="F34" t="s">
        <v>1016</v>
      </c>
      <c r="G34" t="s">
        <v>1016</v>
      </c>
      <c r="H34" t="s">
        <v>1016</v>
      </c>
      <c r="I34" t="s">
        <v>1016</v>
      </c>
      <c r="J34" t="s">
        <v>1016</v>
      </c>
      <c r="K34" t="s">
        <v>1016</v>
      </c>
      <c r="L34" t="s">
        <v>1016</v>
      </c>
      <c r="M34" t="s">
        <v>2296</v>
      </c>
      <c r="N34" t="s">
        <v>1902</v>
      </c>
      <c r="O34" t="s">
        <v>1016</v>
      </c>
      <c r="P34" t="s">
        <v>1016</v>
      </c>
      <c r="S34" t="s">
        <v>2599</v>
      </c>
      <c r="U34" s="96" t="b">
        <f t="shared" si="7"/>
        <v>1</v>
      </c>
      <c r="V34" s="96" t="b">
        <f t="shared" si="8"/>
        <v>1</v>
      </c>
      <c r="W34" s="96" t="b">
        <f t="shared" si="9"/>
        <v>1</v>
      </c>
      <c r="X34" s="247" t="b">
        <f t="shared" si="10"/>
        <v>1</v>
      </c>
      <c r="Y34" s="96">
        <f t="shared" si="11"/>
        <v>33</v>
      </c>
      <c r="AA34">
        <f t="shared" ref="AA34:AA55" si="12">SMALL($Y$2:$Y$67,A34)</f>
        <v>33</v>
      </c>
      <c r="AB34" s="246" t="str">
        <f t="shared" ref="AB34:AB55" si="13">IF(AA34=999,"",VLOOKUP(AA34,A:B,2,0))</f>
        <v>HEL Leverage Certificates Extend ME</v>
      </c>
    </row>
    <row r="35" spans="1:28">
      <c r="A35" s="8">
        <v>34</v>
      </c>
      <c r="B35" s="180" t="s">
        <v>2582</v>
      </c>
      <c r="C35" t="s">
        <v>1016</v>
      </c>
      <c r="D35" t="s">
        <v>1016</v>
      </c>
      <c r="E35" t="s">
        <v>1016</v>
      </c>
      <c r="F35" t="s">
        <v>1016</v>
      </c>
      <c r="G35" t="s">
        <v>1016</v>
      </c>
      <c r="H35" t="s">
        <v>1016</v>
      </c>
      <c r="I35" t="s">
        <v>1016</v>
      </c>
      <c r="J35" t="s">
        <v>1016</v>
      </c>
      <c r="K35" t="s">
        <v>1016</v>
      </c>
      <c r="L35" t="s">
        <v>1574</v>
      </c>
      <c r="M35" t="s">
        <v>1016</v>
      </c>
      <c r="N35" t="s">
        <v>1902</v>
      </c>
      <c r="O35" t="s">
        <v>1016</v>
      </c>
      <c r="P35" t="s">
        <v>1016</v>
      </c>
      <c r="S35" t="s">
        <v>2599</v>
      </c>
      <c r="U35" s="96" t="b">
        <f t="shared" si="7"/>
        <v>1</v>
      </c>
      <c r="V35" s="96" t="b">
        <f t="shared" si="8"/>
        <v>1</v>
      </c>
      <c r="W35" s="96" t="b">
        <f t="shared" si="9"/>
        <v>1</v>
      </c>
      <c r="X35" s="247" t="b">
        <f t="shared" si="10"/>
        <v>1</v>
      </c>
      <c r="Y35" s="96">
        <f t="shared" si="11"/>
        <v>34</v>
      </c>
      <c r="AA35">
        <f t="shared" si="12"/>
        <v>34</v>
      </c>
      <c r="AB35" s="246" t="str">
        <f t="shared" si="13"/>
        <v>HEL Tracker Certificates Extend ME</v>
      </c>
    </row>
    <row r="36" spans="1:28">
      <c r="A36" s="8">
        <v>35</v>
      </c>
      <c r="B36" s="180" t="s">
        <v>2583</v>
      </c>
      <c r="C36" t="s">
        <v>764</v>
      </c>
      <c r="D36" t="s">
        <v>948</v>
      </c>
      <c r="E36" t="s">
        <v>949</v>
      </c>
      <c r="F36" t="s">
        <v>1016</v>
      </c>
      <c r="G36" t="s">
        <v>1016</v>
      </c>
      <c r="H36" t="s">
        <v>1016</v>
      </c>
      <c r="I36" t="s">
        <v>1016</v>
      </c>
      <c r="J36" t="s">
        <v>1016</v>
      </c>
      <c r="K36" t="s">
        <v>1016</v>
      </c>
      <c r="L36" t="s">
        <v>1016</v>
      </c>
      <c r="M36" t="s">
        <v>1016</v>
      </c>
      <c r="N36" t="s">
        <v>1902</v>
      </c>
      <c r="O36" t="s">
        <v>1016</v>
      </c>
      <c r="P36" t="s">
        <v>1016</v>
      </c>
      <c r="S36" t="s">
        <v>2599</v>
      </c>
      <c r="U36" s="96" t="b">
        <f t="shared" si="7"/>
        <v>1</v>
      </c>
      <c r="V36" s="96" t="b">
        <f t="shared" si="8"/>
        <v>1</v>
      </c>
      <c r="W36" s="96" t="b">
        <f t="shared" si="9"/>
        <v>1</v>
      </c>
      <c r="X36" s="247" t="b">
        <f t="shared" si="10"/>
        <v>1</v>
      </c>
      <c r="Y36" s="96">
        <f t="shared" si="11"/>
        <v>35</v>
      </c>
      <c r="AA36">
        <f t="shared" si="12"/>
        <v>35</v>
      </c>
      <c r="AB36" s="246" t="str">
        <f t="shared" si="13"/>
        <v>HEL Warrants Extend ME</v>
      </c>
    </row>
    <row r="37" spans="1:28">
      <c r="A37" s="8">
        <v>36</v>
      </c>
      <c r="B37" s="180" t="s">
        <v>2580</v>
      </c>
      <c r="C37" t="s">
        <v>764</v>
      </c>
      <c r="D37" t="s">
        <v>948</v>
      </c>
      <c r="E37" t="s">
        <v>949</v>
      </c>
      <c r="F37" t="s">
        <v>1016</v>
      </c>
      <c r="G37" t="s">
        <v>1016</v>
      </c>
      <c r="H37" t="s">
        <v>1016</v>
      </c>
      <c r="I37" t="s">
        <v>1016</v>
      </c>
      <c r="J37" t="s">
        <v>1016</v>
      </c>
      <c r="K37" t="s">
        <v>1016</v>
      </c>
      <c r="L37" t="s">
        <v>1016</v>
      </c>
      <c r="M37" t="s">
        <v>1016</v>
      </c>
      <c r="N37" t="s">
        <v>1016</v>
      </c>
      <c r="O37" t="s">
        <v>1016</v>
      </c>
      <c r="P37" t="s">
        <v>2298</v>
      </c>
      <c r="S37" t="s">
        <v>2599</v>
      </c>
      <c r="U37" s="96" t="b">
        <f t="shared" si="7"/>
        <v>1</v>
      </c>
      <c r="V37" s="96" t="b">
        <f t="shared" si="8"/>
        <v>1</v>
      </c>
      <c r="W37" s="96" t="b">
        <f t="shared" si="9"/>
        <v>1</v>
      </c>
      <c r="X37" s="247" t="b">
        <f t="shared" si="10"/>
        <v>1</v>
      </c>
      <c r="Y37" s="96">
        <f t="shared" si="11"/>
        <v>36</v>
      </c>
      <c r="AA37">
        <f t="shared" si="12"/>
        <v>36</v>
      </c>
      <c r="AB37" s="246" t="str">
        <f t="shared" si="13"/>
        <v>OSL Warrants Extend ME</v>
      </c>
    </row>
    <row r="38" spans="1:28">
      <c r="A38" s="8">
        <v>37</v>
      </c>
      <c r="B38" s="180" t="s">
        <v>2577</v>
      </c>
      <c r="C38" t="s">
        <v>1016</v>
      </c>
      <c r="D38" t="s">
        <v>1016</v>
      </c>
      <c r="E38" t="s">
        <v>1016</v>
      </c>
      <c r="F38" t="s">
        <v>1016</v>
      </c>
      <c r="G38" t="s">
        <v>1016</v>
      </c>
      <c r="H38" t="s">
        <v>1016</v>
      </c>
      <c r="I38" t="s">
        <v>1016</v>
      </c>
      <c r="J38" t="s">
        <v>1016</v>
      </c>
      <c r="K38" t="s">
        <v>1016</v>
      </c>
      <c r="L38" t="s">
        <v>1016</v>
      </c>
      <c r="M38" t="s">
        <v>2296</v>
      </c>
      <c r="N38" t="s">
        <v>1016</v>
      </c>
      <c r="O38" t="s">
        <v>1016</v>
      </c>
      <c r="P38" t="s">
        <v>2298</v>
      </c>
      <c r="S38" t="s">
        <v>2599</v>
      </c>
      <c r="U38" s="96" t="b">
        <f t="shared" si="7"/>
        <v>1</v>
      </c>
      <c r="V38" s="96" t="b">
        <f t="shared" si="8"/>
        <v>1</v>
      </c>
      <c r="W38" s="96" t="b">
        <f t="shared" si="9"/>
        <v>1</v>
      </c>
      <c r="X38" s="247" t="b">
        <f t="shared" si="10"/>
        <v>1</v>
      </c>
      <c r="Y38" s="96">
        <f t="shared" si="11"/>
        <v>37</v>
      </c>
      <c r="AA38">
        <f t="shared" si="12"/>
        <v>37</v>
      </c>
      <c r="AB38" s="246" t="str">
        <f t="shared" si="13"/>
        <v>STO Leverage Certificates Extend ME</v>
      </c>
    </row>
    <row r="39" spans="1:28">
      <c r="A39" s="8">
        <v>38</v>
      </c>
      <c r="B39" s="180" t="s">
        <v>2578</v>
      </c>
      <c r="C39" t="s">
        <v>1016</v>
      </c>
      <c r="D39" t="s">
        <v>1016</v>
      </c>
      <c r="E39" t="s">
        <v>1016</v>
      </c>
      <c r="F39" t="s">
        <v>1016</v>
      </c>
      <c r="G39" t="s">
        <v>1016</v>
      </c>
      <c r="H39" t="s">
        <v>1016</v>
      </c>
      <c r="I39" t="s">
        <v>1016</v>
      </c>
      <c r="J39" t="s">
        <v>1016</v>
      </c>
      <c r="K39" t="s">
        <v>1016</v>
      </c>
      <c r="L39" t="s">
        <v>1574</v>
      </c>
      <c r="M39" t="s">
        <v>1016</v>
      </c>
      <c r="N39" t="s">
        <v>1016</v>
      </c>
      <c r="O39" t="s">
        <v>1016</v>
      </c>
      <c r="P39" t="s">
        <v>2298</v>
      </c>
      <c r="S39" t="s">
        <v>2599</v>
      </c>
      <c r="U39" s="96" t="b">
        <f t="shared" si="7"/>
        <v>1</v>
      </c>
      <c r="V39" s="96" t="b">
        <f t="shared" si="8"/>
        <v>1</v>
      </c>
      <c r="W39" s="96" t="b">
        <f t="shared" si="9"/>
        <v>1</v>
      </c>
      <c r="X39" s="247" t="b">
        <f t="shared" si="10"/>
        <v>1</v>
      </c>
      <c r="Y39" s="96">
        <f t="shared" si="11"/>
        <v>38</v>
      </c>
      <c r="AA39">
        <f t="shared" si="12"/>
        <v>38</v>
      </c>
      <c r="AB39" s="246" t="str">
        <f t="shared" si="13"/>
        <v>STO Tracker Certificates Extend ME</v>
      </c>
    </row>
    <row r="40" spans="1:28">
      <c r="A40" s="8">
        <v>39</v>
      </c>
      <c r="B40" s="180" t="s">
        <v>2579</v>
      </c>
      <c r="C40" t="s">
        <v>764</v>
      </c>
      <c r="D40" t="s">
        <v>948</v>
      </c>
      <c r="E40" t="s">
        <v>949</v>
      </c>
      <c r="F40" t="s">
        <v>1016</v>
      </c>
      <c r="G40" t="s">
        <v>1016</v>
      </c>
      <c r="H40" t="s">
        <v>1016</v>
      </c>
      <c r="I40" t="s">
        <v>1016</v>
      </c>
      <c r="J40" t="s">
        <v>1016</v>
      </c>
      <c r="K40" t="s">
        <v>1016</v>
      </c>
      <c r="L40" t="s">
        <v>1016</v>
      </c>
      <c r="M40" t="s">
        <v>1016</v>
      </c>
      <c r="N40" t="s">
        <v>1016</v>
      </c>
      <c r="O40" t="s">
        <v>1016</v>
      </c>
      <c r="P40" t="s">
        <v>2298</v>
      </c>
      <c r="S40" t="s">
        <v>2599</v>
      </c>
      <c r="U40" s="96" t="b">
        <f t="shared" si="7"/>
        <v>1</v>
      </c>
      <c r="V40" s="96" t="b">
        <f t="shared" si="8"/>
        <v>1</v>
      </c>
      <c r="W40" s="96" t="b">
        <f t="shared" si="9"/>
        <v>1</v>
      </c>
      <c r="X40" s="247" t="b">
        <f t="shared" si="10"/>
        <v>1</v>
      </c>
      <c r="Y40" s="96">
        <f t="shared" si="11"/>
        <v>39</v>
      </c>
      <c r="AA40">
        <f t="shared" si="12"/>
        <v>39</v>
      </c>
      <c r="AB40" s="246" t="str">
        <f t="shared" si="13"/>
        <v>STO Warrants Extend ME</v>
      </c>
    </row>
    <row r="41" spans="1:28">
      <c r="A41" s="8">
        <v>40</v>
      </c>
      <c r="B41" s="180" t="s">
        <v>2587</v>
      </c>
      <c r="C41" t="s">
        <v>1016</v>
      </c>
      <c r="D41" t="s">
        <v>1016</v>
      </c>
      <c r="E41" t="s">
        <v>1016</v>
      </c>
      <c r="F41" t="s">
        <v>1016</v>
      </c>
      <c r="G41" t="s">
        <v>1016</v>
      </c>
      <c r="H41" t="s">
        <v>1016</v>
      </c>
      <c r="I41" t="s">
        <v>1016</v>
      </c>
      <c r="J41" t="s">
        <v>1016</v>
      </c>
      <c r="K41" t="s">
        <v>1016</v>
      </c>
      <c r="L41" t="s">
        <v>1016</v>
      </c>
      <c r="M41" t="s">
        <v>2296</v>
      </c>
      <c r="N41" t="s">
        <v>1016</v>
      </c>
      <c r="O41" t="s">
        <v>2297</v>
      </c>
      <c r="P41" t="s">
        <v>1016</v>
      </c>
      <c r="R41" t="s">
        <v>2598</v>
      </c>
      <c r="U41" s="96" t="b">
        <f t="shared" si="7"/>
        <v>1</v>
      </c>
      <c r="V41" s="96" t="b">
        <f t="shared" si="8"/>
        <v>1</v>
      </c>
      <c r="W41" s="96" t="b">
        <f t="shared" si="9"/>
        <v>1</v>
      </c>
      <c r="X41" s="247" t="b">
        <f t="shared" si="10"/>
        <v>1</v>
      </c>
      <c r="Y41" s="96">
        <f t="shared" si="11"/>
        <v>40</v>
      </c>
      <c r="AA41">
        <f t="shared" si="12"/>
        <v>40</v>
      </c>
      <c r="AB41" s="246" t="str">
        <f t="shared" si="13"/>
        <v>CPH Leverage Certificates Extend E</v>
      </c>
    </row>
    <row r="42" spans="1:28">
      <c r="A42" s="8">
        <v>41</v>
      </c>
      <c r="B42" s="180" t="s">
        <v>2588</v>
      </c>
      <c r="C42" t="s">
        <v>1016</v>
      </c>
      <c r="D42" t="s">
        <v>1016</v>
      </c>
      <c r="E42" t="s">
        <v>1016</v>
      </c>
      <c r="F42" t="s">
        <v>1016</v>
      </c>
      <c r="G42" t="s">
        <v>1016</v>
      </c>
      <c r="H42" t="s">
        <v>1016</v>
      </c>
      <c r="I42" t="s">
        <v>1016</v>
      </c>
      <c r="J42" t="s">
        <v>1016</v>
      </c>
      <c r="K42" t="s">
        <v>1016</v>
      </c>
      <c r="L42" t="s">
        <v>1574</v>
      </c>
      <c r="M42" t="s">
        <v>1016</v>
      </c>
      <c r="N42" t="s">
        <v>1016</v>
      </c>
      <c r="O42" t="s">
        <v>2297</v>
      </c>
      <c r="P42" t="s">
        <v>1016</v>
      </c>
      <c r="R42" t="s">
        <v>2598</v>
      </c>
      <c r="U42" s="96" t="b">
        <f t="shared" si="7"/>
        <v>1</v>
      </c>
      <c r="V42" s="96" t="b">
        <f t="shared" si="8"/>
        <v>1</v>
      </c>
      <c r="W42" s="96" t="b">
        <f t="shared" si="9"/>
        <v>1</v>
      </c>
      <c r="X42" s="247" t="b">
        <f t="shared" si="10"/>
        <v>1</v>
      </c>
      <c r="Y42" s="96">
        <f t="shared" si="11"/>
        <v>41</v>
      </c>
      <c r="AA42">
        <f t="shared" si="12"/>
        <v>41</v>
      </c>
      <c r="AB42" s="246" t="str">
        <f t="shared" si="13"/>
        <v>CPH Tracker Certificates Extend E</v>
      </c>
    </row>
    <row r="43" spans="1:28">
      <c r="A43" s="8">
        <v>42</v>
      </c>
      <c r="B43" s="180" t="s">
        <v>2589</v>
      </c>
      <c r="C43" t="s">
        <v>764</v>
      </c>
      <c r="D43" t="s">
        <v>948</v>
      </c>
      <c r="E43" t="s">
        <v>949</v>
      </c>
      <c r="F43" t="s">
        <v>1016</v>
      </c>
      <c r="G43" t="s">
        <v>1016</v>
      </c>
      <c r="H43" t="s">
        <v>1016</v>
      </c>
      <c r="I43" t="s">
        <v>1016</v>
      </c>
      <c r="J43" t="s">
        <v>1016</v>
      </c>
      <c r="K43" t="s">
        <v>1016</v>
      </c>
      <c r="L43" t="s">
        <v>1016</v>
      </c>
      <c r="M43" t="s">
        <v>1016</v>
      </c>
      <c r="N43" t="s">
        <v>1016</v>
      </c>
      <c r="O43" t="s">
        <v>2297</v>
      </c>
      <c r="P43" t="s">
        <v>1016</v>
      </c>
      <c r="R43" t="s">
        <v>2598</v>
      </c>
      <c r="U43" s="96" t="b">
        <f t="shared" si="7"/>
        <v>1</v>
      </c>
      <c r="V43" s="96" t="b">
        <f t="shared" si="8"/>
        <v>1</v>
      </c>
      <c r="W43" s="96" t="b">
        <f t="shared" si="9"/>
        <v>1</v>
      </c>
      <c r="X43" s="247" t="b">
        <f t="shared" si="10"/>
        <v>1</v>
      </c>
      <c r="Y43" s="96">
        <f t="shared" si="11"/>
        <v>42</v>
      </c>
      <c r="AA43">
        <f t="shared" si="12"/>
        <v>42</v>
      </c>
      <c r="AB43" s="246" t="str">
        <f t="shared" si="13"/>
        <v>CPH Warrants Extend E</v>
      </c>
    </row>
    <row r="44" spans="1:28">
      <c r="A44" s="8">
        <v>43</v>
      </c>
      <c r="B44" s="180" t="s">
        <v>2590</v>
      </c>
      <c r="C44" t="s">
        <v>1016</v>
      </c>
      <c r="D44" t="s">
        <v>1016</v>
      </c>
      <c r="E44" t="s">
        <v>1016</v>
      </c>
      <c r="F44" t="s">
        <v>1016</v>
      </c>
      <c r="G44" t="s">
        <v>1016</v>
      </c>
      <c r="H44" t="s">
        <v>1016</v>
      </c>
      <c r="I44" t="s">
        <v>1016</v>
      </c>
      <c r="J44" t="s">
        <v>1016</v>
      </c>
      <c r="K44" t="s">
        <v>1016</v>
      </c>
      <c r="L44" t="s">
        <v>1016</v>
      </c>
      <c r="M44" t="s">
        <v>2296</v>
      </c>
      <c r="N44" t="s">
        <v>1902</v>
      </c>
      <c r="O44" t="s">
        <v>1016</v>
      </c>
      <c r="P44" t="s">
        <v>1016</v>
      </c>
      <c r="R44" t="s">
        <v>2598</v>
      </c>
      <c r="U44" s="96" t="b">
        <f t="shared" si="7"/>
        <v>1</v>
      </c>
      <c r="V44" s="96" t="b">
        <f t="shared" si="8"/>
        <v>1</v>
      </c>
      <c r="W44" s="96" t="b">
        <f t="shared" si="9"/>
        <v>1</v>
      </c>
      <c r="X44" s="247" t="b">
        <f t="shared" si="10"/>
        <v>1</v>
      </c>
      <c r="Y44" s="96">
        <f t="shared" si="11"/>
        <v>43</v>
      </c>
      <c r="AA44">
        <f t="shared" si="12"/>
        <v>43</v>
      </c>
      <c r="AB44" s="246" t="str">
        <f t="shared" si="13"/>
        <v>HEL Leverage Certificates Extend E</v>
      </c>
    </row>
    <row r="45" spans="1:28">
      <c r="A45" s="8">
        <v>44</v>
      </c>
      <c r="B45" s="180" t="s">
        <v>2591</v>
      </c>
      <c r="C45" t="s">
        <v>1016</v>
      </c>
      <c r="D45" t="s">
        <v>1016</v>
      </c>
      <c r="E45" t="s">
        <v>1016</v>
      </c>
      <c r="F45" t="s">
        <v>1016</v>
      </c>
      <c r="G45" t="s">
        <v>1016</v>
      </c>
      <c r="H45" t="s">
        <v>1016</v>
      </c>
      <c r="I45" t="s">
        <v>1016</v>
      </c>
      <c r="J45" t="s">
        <v>1016</v>
      </c>
      <c r="K45" t="s">
        <v>1016</v>
      </c>
      <c r="L45" t="s">
        <v>1574</v>
      </c>
      <c r="M45" t="s">
        <v>1016</v>
      </c>
      <c r="N45" t="s">
        <v>1902</v>
      </c>
      <c r="O45" t="s">
        <v>1016</v>
      </c>
      <c r="P45" t="s">
        <v>1016</v>
      </c>
      <c r="R45" t="s">
        <v>2598</v>
      </c>
      <c r="U45" s="96" t="b">
        <f t="shared" si="7"/>
        <v>1</v>
      </c>
      <c r="V45" s="96" t="b">
        <f t="shared" si="8"/>
        <v>1</v>
      </c>
      <c r="W45" s="96" t="b">
        <f t="shared" si="9"/>
        <v>1</v>
      </c>
      <c r="X45" s="247" t="b">
        <f t="shared" si="10"/>
        <v>1</v>
      </c>
      <c r="Y45" s="96">
        <f t="shared" si="11"/>
        <v>44</v>
      </c>
      <c r="AA45">
        <f t="shared" si="12"/>
        <v>44</v>
      </c>
      <c r="AB45" s="246" t="str">
        <f t="shared" si="13"/>
        <v>HEL Tracker Certificates Extend E</v>
      </c>
    </row>
    <row r="46" spans="1:28">
      <c r="A46" s="8">
        <v>45</v>
      </c>
      <c r="B46" s="180" t="s">
        <v>2592</v>
      </c>
      <c r="C46" t="s">
        <v>764</v>
      </c>
      <c r="D46" t="s">
        <v>948</v>
      </c>
      <c r="E46" t="s">
        <v>949</v>
      </c>
      <c r="F46" t="s">
        <v>1016</v>
      </c>
      <c r="G46" t="s">
        <v>1016</v>
      </c>
      <c r="H46" t="s">
        <v>1016</v>
      </c>
      <c r="I46" t="s">
        <v>1016</v>
      </c>
      <c r="J46" t="s">
        <v>1016</v>
      </c>
      <c r="K46" t="s">
        <v>1016</v>
      </c>
      <c r="L46" t="s">
        <v>1016</v>
      </c>
      <c r="M46" t="s">
        <v>1016</v>
      </c>
      <c r="N46" t="s">
        <v>1902</v>
      </c>
      <c r="O46" t="s">
        <v>1016</v>
      </c>
      <c r="P46" t="s">
        <v>1016</v>
      </c>
      <c r="R46" t="s">
        <v>2598</v>
      </c>
      <c r="U46" s="96" t="b">
        <f t="shared" si="7"/>
        <v>1</v>
      </c>
      <c r="V46" s="96" t="b">
        <f t="shared" si="8"/>
        <v>1</v>
      </c>
      <c r="W46" s="96" t="b">
        <f t="shared" si="9"/>
        <v>1</v>
      </c>
      <c r="X46" s="247" t="b">
        <f t="shared" si="10"/>
        <v>1</v>
      </c>
      <c r="Y46" s="96">
        <f t="shared" si="11"/>
        <v>45</v>
      </c>
      <c r="AA46">
        <f t="shared" si="12"/>
        <v>45</v>
      </c>
      <c r="AB46" s="246" t="str">
        <f t="shared" si="13"/>
        <v>HEL Warrants Extend E</v>
      </c>
    </row>
    <row r="47" spans="1:28">
      <c r="A47" s="8">
        <v>46</v>
      </c>
      <c r="B47" s="180" t="s">
        <v>2593</v>
      </c>
      <c r="C47" t="s">
        <v>764</v>
      </c>
      <c r="D47" t="s">
        <v>948</v>
      </c>
      <c r="E47" t="s">
        <v>949</v>
      </c>
      <c r="F47" t="s">
        <v>1016</v>
      </c>
      <c r="G47" t="s">
        <v>1016</v>
      </c>
      <c r="H47" t="s">
        <v>1016</v>
      </c>
      <c r="I47" t="s">
        <v>1016</v>
      </c>
      <c r="J47" t="s">
        <v>1016</v>
      </c>
      <c r="K47" t="s">
        <v>1016</v>
      </c>
      <c r="L47" t="s">
        <v>1016</v>
      </c>
      <c r="M47" t="s">
        <v>1016</v>
      </c>
      <c r="N47" t="s">
        <v>1016</v>
      </c>
      <c r="O47" t="s">
        <v>1016</v>
      </c>
      <c r="P47" t="s">
        <v>2298</v>
      </c>
      <c r="R47" t="s">
        <v>2598</v>
      </c>
      <c r="U47" s="96" t="b">
        <f t="shared" si="7"/>
        <v>1</v>
      </c>
      <c r="V47" s="96" t="b">
        <f t="shared" si="8"/>
        <v>1</v>
      </c>
      <c r="W47" s="96" t="b">
        <f t="shared" si="9"/>
        <v>1</v>
      </c>
      <c r="X47" s="247" t="b">
        <f t="shared" si="10"/>
        <v>1</v>
      </c>
      <c r="Y47" s="96">
        <f t="shared" si="11"/>
        <v>46</v>
      </c>
      <c r="AA47">
        <f t="shared" si="12"/>
        <v>46</v>
      </c>
      <c r="AB47" s="246" t="str">
        <f t="shared" si="13"/>
        <v>OSL Warrants Extend E</v>
      </c>
    </row>
    <row r="48" spans="1:28">
      <c r="A48" s="8">
        <v>47</v>
      </c>
      <c r="B48" s="180" t="s">
        <v>2594</v>
      </c>
      <c r="C48" t="s">
        <v>1016</v>
      </c>
      <c r="D48" t="s">
        <v>1016</v>
      </c>
      <c r="E48" t="s">
        <v>1016</v>
      </c>
      <c r="F48" t="s">
        <v>1016</v>
      </c>
      <c r="G48" t="s">
        <v>1016</v>
      </c>
      <c r="H48" t="s">
        <v>1016</v>
      </c>
      <c r="I48" t="s">
        <v>1016</v>
      </c>
      <c r="J48" t="s">
        <v>1016</v>
      </c>
      <c r="K48" t="s">
        <v>1016</v>
      </c>
      <c r="L48" t="s">
        <v>1016</v>
      </c>
      <c r="M48" t="s">
        <v>2296</v>
      </c>
      <c r="N48" t="s">
        <v>1016</v>
      </c>
      <c r="O48" t="s">
        <v>1016</v>
      </c>
      <c r="P48" t="s">
        <v>2298</v>
      </c>
      <c r="R48" t="s">
        <v>2598</v>
      </c>
      <c r="U48" s="96" t="b">
        <f t="shared" si="7"/>
        <v>1</v>
      </c>
      <c r="V48" s="96" t="b">
        <f t="shared" si="8"/>
        <v>1</v>
      </c>
      <c r="W48" s="96" t="b">
        <f t="shared" si="9"/>
        <v>1</v>
      </c>
      <c r="X48" s="247" t="b">
        <f t="shared" si="10"/>
        <v>1</v>
      </c>
      <c r="Y48" s="96">
        <f t="shared" si="11"/>
        <v>47</v>
      </c>
      <c r="AA48">
        <f t="shared" si="12"/>
        <v>47</v>
      </c>
      <c r="AB48" s="246" t="str">
        <f t="shared" si="13"/>
        <v>STO Leverage Certificates Extend E</v>
      </c>
    </row>
    <row r="49" spans="1:28">
      <c r="A49" s="8">
        <v>48</v>
      </c>
      <c r="B49" s="180" t="s">
        <v>2595</v>
      </c>
      <c r="C49" t="s">
        <v>1016</v>
      </c>
      <c r="D49" t="s">
        <v>1016</v>
      </c>
      <c r="E49" t="s">
        <v>1016</v>
      </c>
      <c r="F49" t="s">
        <v>1016</v>
      </c>
      <c r="G49" t="s">
        <v>1016</v>
      </c>
      <c r="H49" t="s">
        <v>1016</v>
      </c>
      <c r="I49" t="s">
        <v>1016</v>
      </c>
      <c r="J49" t="s">
        <v>1016</v>
      </c>
      <c r="K49" t="s">
        <v>1016</v>
      </c>
      <c r="L49" t="s">
        <v>1574</v>
      </c>
      <c r="M49" t="s">
        <v>1016</v>
      </c>
      <c r="N49" t="s">
        <v>1016</v>
      </c>
      <c r="O49" t="s">
        <v>1016</v>
      </c>
      <c r="P49" t="s">
        <v>2298</v>
      </c>
      <c r="R49" t="s">
        <v>2598</v>
      </c>
      <c r="U49" s="96" t="b">
        <f t="shared" si="7"/>
        <v>1</v>
      </c>
      <c r="V49" s="96" t="b">
        <f t="shared" si="8"/>
        <v>1</v>
      </c>
      <c r="W49" s="96" t="b">
        <f t="shared" si="9"/>
        <v>1</v>
      </c>
      <c r="X49" s="247" t="b">
        <f t="shared" si="10"/>
        <v>1</v>
      </c>
      <c r="Y49" s="96">
        <f t="shared" si="11"/>
        <v>48</v>
      </c>
      <c r="AA49">
        <f t="shared" si="12"/>
        <v>48</v>
      </c>
      <c r="AB49" s="246" t="str">
        <f t="shared" si="13"/>
        <v>STO Tracker Certificates Extend E</v>
      </c>
    </row>
    <row r="50" spans="1:28">
      <c r="A50" s="8">
        <v>49</v>
      </c>
      <c r="B50" s="180" t="s">
        <v>2596</v>
      </c>
      <c r="C50" t="s">
        <v>764</v>
      </c>
      <c r="D50" t="s">
        <v>948</v>
      </c>
      <c r="E50" t="s">
        <v>949</v>
      </c>
      <c r="F50" t="s">
        <v>1016</v>
      </c>
      <c r="G50" t="s">
        <v>1016</v>
      </c>
      <c r="H50" t="s">
        <v>1016</v>
      </c>
      <c r="I50" t="s">
        <v>1016</v>
      </c>
      <c r="J50" t="s">
        <v>1016</v>
      </c>
      <c r="K50" t="s">
        <v>1016</v>
      </c>
      <c r="L50" t="s">
        <v>1016</v>
      </c>
      <c r="M50" t="s">
        <v>1016</v>
      </c>
      <c r="N50" t="s">
        <v>1016</v>
      </c>
      <c r="O50" t="s">
        <v>1016</v>
      </c>
      <c r="P50" t="s">
        <v>2298</v>
      </c>
      <c r="R50" t="s">
        <v>2598</v>
      </c>
      <c r="U50" s="96" t="b">
        <f t="shared" si="7"/>
        <v>1</v>
      </c>
      <c r="V50" s="96" t="b">
        <f t="shared" si="8"/>
        <v>1</v>
      </c>
      <c r="W50" s="96" t="b">
        <f t="shared" si="9"/>
        <v>1</v>
      </c>
      <c r="X50" s="247" t="b">
        <f t="shared" si="10"/>
        <v>1</v>
      </c>
      <c r="Y50" s="96">
        <f t="shared" si="11"/>
        <v>49</v>
      </c>
      <c r="AA50">
        <f t="shared" si="12"/>
        <v>49</v>
      </c>
      <c r="AB50" s="246" t="str">
        <f t="shared" si="13"/>
        <v>STO Warrants Extend E</v>
      </c>
    </row>
    <row r="51" spans="1:28">
      <c r="A51" s="8">
        <v>50</v>
      </c>
      <c r="B51" s="180" t="s">
        <v>2937</v>
      </c>
      <c r="M51" t="s">
        <v>2296</v>
      </c>
      <c r="P51" t="s">
        <v>2298</v>
      </c>
      <c r="R51" t="s">
        <v>2598</v>
      </c>
      <c r="U51" s="96" t="b">
        <f t="shared" ref="U51" si="14">OR(NOT(ISERROR(MATCH(SelectedSubtype,C51:M51,0))),SelectedSubtype="")</f>
        <v>1</v>
      </c>
      <c r="V51" s="96" t="b">
        <f t="shared" ref="V51" si="15">OR(NOT(ISERROR(MATCH(SelectedExchange,N51:P51,0))),SelectedExchange="")</f>
        <v>1</v>
      </c>
      <c r="W51" s="96" t="b">
        <f t="shared" ref="W51" si="16">OR(NOT(ISERROR(MATCH(SelectedExtended,Q51:T51,0))),SelectedExtended="")</f>
        <v>1</v>
      </c>
      <c r="X51" s="247" t="b">
        <f t="shared" ref="X51" si="17">AND(U51:W51)</f>
        <v>1</v>
      </c>
      <c r="Y51" s="96">
        <f t="shared" ref="Y51" si="18">IF(X51,A51,999)</f>
        <v>50</v>
      </c>
      <c r="AA51">
        <f t="shared" si="12"/>
        <v>50</v>
      </c>
      <c r="AB51" s="246" t="str">
        <f t="shared" si="13"/>
        <v>OSL Leverage Certificates Extend E</v>
      </c>
    </row>
    <row r="52" spans="1:28">
      <c r="A52" s="8">
        <v>51</v>
      </c>
      <c r="B52" s="180" t="s">
        <v>2938</v>
      </c>
      <c r="L52" t="s">
        <v>1574</v>
      </c>
      <c r="P52" t="s">
        <v>2298</v>
      </c>
      <c r="R52" t="s">
        <v>2598</v>
      </c>
      <c r="U52" s="96" t="b">
        <f t="shared" ref="U52" si="19">OR(NOT(ISERROR(MATCH(SelectedSubtype,C52:M52,0))),SelectedSubtype="")</f>
        <v>1</v>
      </c>
      <c r="V52" s="96" t="b">
        <f t="shared" ref="V52" si="20">OR(NOT(ISERROR(MATCH(SelectedExchange,N52:P52,0))),SelectedExchange="")</f>
        <v>1</v>
      </c>
      <c r="W52" s="96" t="b">
        <f t="shared" ref="W52" si="21">OR(NOT(ISERROR(MATCH(SelectedExtended,Q52:T52,0))),SelectedExtended="")</f>
        <v>1</v>
      </c>
      <c r="X52" s="247" t="b">
        <f t="shared" ref="X52" si="22">AND(U52:W52)</f>
        <v>1</v>
      </c>
      <c r="Y52" s="96">
        <f t="shared" ref="Y52" si="23">IF(X52,A52,999)</f>
        <v>51</v>
      </c>
      <c r="AA52">
        <f t="shared" si="12"/>
        <v>51</v>
      </c>
      <c r="AB52" s="246" t="str">
        <f t="shared" si="13"/>
        <v>OSL Tracker Certificates Extend E</v>
      </c>
    </row>
    <row r="53" spans="1:28">
      <c r="A53" s="8">
        <v>52</v>
      </c>
      <c r="B53" s="180" t="s">
        <v>2510</v>
      </c>
      <c r="M53" t="s">
        <v>2296</v>
      </c>
      <c r="P53" t="s">
        <v>2298</v>
      </c>
      <c r="T53" t="s">
        <v>282</v>
      </c>
      <c r="U53" s="96" t="b">
        <f t="shared" ref="U53" si="24">OR(NOT(ISERROR(MATCH(SelectedSubtype,C53:M53,0))),SelectedSubtype="")</f>
        <v>1</v>
      </c>
      <c r="V53" s="96" t="b">
        <f t="shared" ref="V53" si="25">OR(NOT(ISERROR(MATCH(SelectedExchange,N53:P53,0))),SelectedExchange="")</f>
        <v>1</v>
      </c>
      <c r="W53" s="96" t="b">
        <f t="shared" ref="W53" si="26">OR(NOT(ISERROR(MATCH(SelectedExtended,Q53:T53,0))),SelectedExtended="")</f>
        <v>1</v>
      </c>
      <c r="X53" s="247" t="b">
        <f t="shared" ref="X53" si="27">AND(U53:W53)</f>
        <v>1</v>
      </c>
      <c r="Y53" s="96">
        <f t="shared" ref="Y53" si="28">IF(X53,A53,999)</f>
        <v>52</v>
      </c>
      <c r="AA53">
        <f t="shared" si="12"/>
        <v>52</v>
      </c>
      <c r="AB53" s="246" t="str">
        <f t="shared" si="13"/>
        <v>OSL Leverage Certificates</v>
      </c>
    </row>
    <row r="54" spans="1:28">
      <c r="A54" s="8">
        <v>53</v>
      </c>
      <c r="B54" s="180" t="s">
        <v>2509</v>
      </c>
      <c r="L54" t="s">
        <v>1574</v>
      </c>
      <c r="P54" t="s">
        <v>2298</v>
      </c>
      <c r="T54" t="s">
        <v>282</v>
      </c>
      <c r="U54" s="96" t="b">
        <f t="shared" ref="U54" si="29">OR(NOT(ISERROR(MATCH(SelectedSubtype,C54:M54,0))),SelectedSubtype="")</f>
        <v>1</v>
      </c>
      <c r="V54" s="96" t="b">
        <f t="shared" ref="V54" si="30">OR(NOT(ISERROR(MATCH(SelectedExchange,N54:P54,0))),SelectedExchange="")</f>
        <v>1</v>
      </c>
      <c r="W54" s="96" t="b">
        <f t="shared" ref="W54" si="31">OR(NOT(ISERROR(MATCH(SelectedExtended,Q54:T54,0))),SelectedExtended="")</f>
        <v>1</v>
      </c>
      <c r="X54" s="247" t="b">
        <f t="shared" ref="X54" si="32">AND(U54:W54)</f>
        <v>1</v>
      </c>
      <c r="Y54" s="96">
        <f t="shared" ref="Y54" si="33">IF(X54,A54,999)</f>
        <v>53</v>
      </c>
      <c r="AA54">
        <f t="shared" si="12"/>
        <v>53</v>
      </c>
      <c r="AB54" s="246" t="str">
        <f t="shared" si="13"/>
        <v>OSL Tracker Certificates</v>
      </c>
    </row>
    <row r="55" spans="1:28">
      <c r="A55" s="8">
        <v>54</v>
      </c>
      <c r="B55" s="180" t="s">
        <v>3749</v>
      </c>
      <c r="L55" t="s">
        <v>1574</v>
      </c>
      <c r="P55" t="s">
        <v>2298</v>
      </c>
      <c r="R55" t="s">
        <v>2598</v>
      </c>
      <c r="U55" s="96" t="b">
        <f t="shared" ref="U55" si="34">OR(NOT(ISERROR(MATCH(SelectedSubtype,C55:M55,0))),SelectedSubtype="")</f>
        <v>1</v>
      </c>
      <c r="V55" s="96" t="b">
        <f t="shared" ref="V55" si="35">OR(NOT(ISERROR(MATCH(SelectedExchange,N55:P55,0))),SelectedExchange="")</f>
        <v>1</v>
      </c>
      <c r="W55" s="96" t="b">
        <f t="shared" ref="W55" si="36">OR(NOT(ISERROR(MATCH(SelectedExtended,Q55:T55,0))),SelectedExtended="")</f>
        <v>1</v>
      </c>
      <c r="X55" s="247" t="b">
        <f t="shared" ref="X55" si="37">AND(U55:W55)</f>
        <v>1</v>
      </c>
      <c r="Y55" s="96">
        <f t="shared" ref="Y55" si="38">IF(X55,A55,999)</f>
        <v>54</v>
      </c>
      <c r="AA55">
        <f t="shared" si="12"/>
        <v>54</v>
      </c>
      <c r="AB55" s="246" t="str">
        <f t="shared" si="13"/>
        <v>STO Tracker Certificates US Extend AE</v>
      </c>
    </row>
    <row r="56" spans="1:28">
      <c r="A56" s="8">
        <v>55</v>
      </c>
      <c r="B56" s="180" t="s">
        <v>3750</v>
      </c>
      <c r="M56" t="s">
        <v>2296</v>
      </c>
      <c r="P56" t="s">
        <v>2298</v>
      </c>
      <c r="R56" t="s">
        <v>2598</v>
      </c>
      <c r="U56" s="96" t="b">
        <f t="shared" ref="U56:U66" si="39">OR(NOT(ISERROR(MATCH(SelectedSubtype,C56:M56,0))),SelectedSubtype="")</f>
        <v>1</v>
      </c>
      <c r="V56" s="96" t="b">
        <f t="shared" ref="V56:V66" si="40">OR(NOT(ISERROR(MATCH(SelectedExchange,N56:P56,0))),SelectedExchange="")</f>
        <v>1</v>
      </c>
      <c r="W56" s="96" t="b">
        <f t="shared" ref="W56:W66" si="41">OR(NOT(ISERROR(MATCH(SelectedExtended,Q56:T56,0))),SelectedExtended="")</f>
        <v>1</v>
      </c>
      <c r="X56" s="247" t="b">
        <f t="shared" ref="X56:X66" si="42">AND(U56:W56)</f>
        <v>1</v>
      </c>
      <c r="Y56" s="96">
        <f t="shared" ref="Y56:Y66" si="43">IF(X56,A56,999)</f>
        <v>55</v>
      </c>
      <c r="AA56">
        <f t="shared" ref="AA56:AA66" si="44">SMALL($Y$2:$Y$67,A56)</f>
        <v>55</v>
      </c>
      <c r="AB56" s="246" t="str">
        <f t="shared" ref="AB56:AB66" si="45">IF(AA56=999,"",VLOOKUP(AA56,A:B,2,0))</f>
        <v>STO Leverage Certificates US Extend AE</v>
      </c>
    </row>
    <row r="57" spans="1:28">
      <c r="A57" s="8">
        <v>56</v>
      </c>
      <c r="B57" s="180" t="s">
        <v>3751</v>
      </c>
      <c r="C57" t="s">
        <v>764</v>
      </c>
      <c r="D57" t="s">
        <v>948</v>
      </c>
      <c r="E57" t="s">
        <v>949</v>
      </c>
      <c r="P57" t="s">
        <v>2298</v>
      </c>
      <c r="R57" t="s">
        <v>2598</v>
      </c>
      <c r="U57" s="96" t="b">
        <f t="shared" si="39"/>
        <v>1</v>
      </c>
      <c r="V57" s="96" t="b">
        <f t="shared" si="40"/>
        <v>1</v>
      </c>
      <c r="W57" s="96" t="b">
        <f t="shared" si="41"/>
        <v>1</v>
      </c>
      <c r="X57" s="247" t="b">
        <f t="shared" si="42"/>
        <v>1</v>
      </c>
      <c r="Y57" s="96">
        <f t="shared" si="43"/>
        <v>56</v>
      </c>
      <c r="AA57">
        <f t="shared" si="44"/>
        <v>56</v>
      </c>
      <c r="AB57" s="246" t="str">
        <f t="shared" si="45"/>
        <v>STO Warrants US Extend AE</v>
      </c>
    </row>
    <row r="58" spans="1:28">
      <c r="A58" s="8">
        <v>57</v>
      </c>
      <c r="B58" s="180" t="s">
        <v>3752</v>
      </c>
      <c r="L58" t="s">
        <v>1574</v>
      </c>
      <c r="P58" t="s">
        <v>2298</v>
      </c>
      <c r="R58" t="s">
        <v>2598</v>
      </c>
      <c r="U58" s="96" t="b">
        <f t="shared" si="39"/>
        <v>1</v>
      </c>
      <c r="V58" s="96" t="b">
        <f t="shared" si="40"/>
        <v>1</v>
      </c>
      <c r="W58" s="96" t="b">
        <f t="shared" si="41"/>
        <v>1</v>
      </c>
      <c r="X58" s="247" t="b">
        <f t="shared" si="42"/>
        <v>1</v>
      </c>
      <c r="Y58" s="96">
        <f t="shared" si="43"/>
        <v>57</v>
      </c>
      <c r="AA58">
        <f t="shared" si="44"/>
        <v>57</v>
      </c>
      <c r="AB58" s="246" t="str">
        <f t="shared" si="45"/>
        <v>OSL Tracker Certificates US Extend AE</v>
      </c>
    </row>
    <row r="59" spans="1:28">
      <c r="A59" s="8">
        <v>58</v>
      </c>
      <c r="B59" s="180" t="s">
        <v>3753</v>
      </c>
      <c r="M59" t="s">
        <v>2296</v>
      </c>
      <c r="P59" t="s">
        <v>2298</v>
      </c>
      <c r="R59" t="s">
        <v>2598</v>
      </c>
      <c r="U59" s="96" t="b">
        <f t="shared" si="39"/>
        <v>1</v>
      </c>
      <c r="V59" s="96" t="b">
        <f t="shared" si="40"/>
        <v>1</v>
      </c>
      <c r="W59" s="96" t="b">
        <f t="shared" si="41"/>
        <v>1</v>
      </c>
      <c r="X59" s="247" t="b">
        <f t="shared" si="42"/>
        <v>1</v>
      </c>
      <c r="Y59" s="96">
        <f t="shared" si="43"/>
        <v>58</v>
      </c>
      <c r="AA59">
        <f t="shared" si="44"/>
        <v>58</v>
      </c>
      <c r="AB59" s="246" t="str">
        <f t="shared" si="45"/>
        <v>OSL Leverage Certificates US Extend AE</v>
      </c>
    </row>
    <row r="60" spans="1:28">
      <c r="A60" s="8">
        <v>59</v>
      </c>
      <c r="B60" s="180" t="s">
        <v>3754</v>
      </c>
      <c r="C60" t="s">
        <v>764</v>
      </c>
      <c r="D60" t="s">
        <v>948</v>
      </c>
      <c r="E60" t="s">
        <v>949</v>
      </c>
      <c r="P60" t="s">
        <v>2298</v>
      </c>
      <c r="R60" t="s">
        <v>2598</v>
      </c>
      <c r="U60" s="96" t="b">
        <f t="shared" si="39"/>
        <v>1</v>
      </c>
      <c r="V60" s="96" t="b">
        <f t="shared" si="40"/>
        <v>1</v>
      </c>
      <c r="W60" s="96" t="b">
        <f t="shared" si="41"/>
        <v>1</v>
      </c>
      <c r="X60" s="247" t="b">
        <f t="shared" si="42"/>
        <v>1</v>
      </c>
      <c r="Y60" s="96">
        <f t="shared" si="43"/>
        <v>59</v>
      </c>
      <c r="AA60">
        <f t="shared" si="44"/>
        <v>59</v>
      </c>
      <c r="AB60" s="246" t="str">
        <f t="shared" si="45"/>
        <v>OSL Warrants US Extend AE</v>
      </c>
    </row>
    <row r="61" spans="1:28">
      <c r="A61" s="8">
        <v>60</v>
      </c>
      <c r="B61" s="180" t="s">
        <v>3755</v>
      </c>
      <c r="L61" t="s">
        <v>1574</v>
      </c>
      <c r="N61" t="s">
        <v>1902</v>
      </c>
      <c r="R61" t="s">
        <v>2598</v>
      </c>
      <c r="U61" s="96" t="b">
        <f t="shared" si="39"/>
        <v>1</v>
      </c>
      <c r="V61" s="96" t="b">
        <f t="shared" si="40"/>
        <v>1</v>
      </c>
      <c r="W61" s="96" t="b">
        <f t="shared" si="41"/>
        <v>1</v>
      </c>
      <c r="X61" s="247" t="b">
        <f t="shared" si="42"/>
        <v>1</v>
      </c>
      <c r="Y61" s="96">
        <f t="shared" si="43"/>
        <v>60</v>
      </c>
      <c r="AA61">
        <f t="shared" si="44"/>
        <v>60</v>
      </c>
      <c r="AB61" s="246" t="str">
        <f t="shared" si="45"/>
        <v>HEL Tracker Certificates US Extend AE</v>
      </c>
    </row>
    <row r="62" spans="1:28">
      <c r="A62" s="8">
        <v>61</v>
      </c>
      <c r="B62" s="180" t="s">
        <v>3756</v>
      </c>
      <c r="M62" t="s">
        <v>2296</v>
      </c>
      <c r="N62" t="s">
        <v>1902</v>
      </c>
      <c r="R62" t="s">
        <v>2598</v>
      </c>
      <c r="U62" s="96" t="b">
        <f t="shared" si="39"/>
        <v>1</v>
      </c>
      <c r="V62" s="96" t="b">
        <f t="shared" si="40"/>
        <v>1</v>
      </c>
      <c r="W62" s="96" t="b">
        <f t="shared" si="41"/>
        <v>1</v>
      </c>
      <c r="X62" s="247" t="b">
        <f t="shared" si="42"/>
        <v>1</v>
      </c>
      <c r="Y62" s="96">
        <f t="shared" si="43"/>
        <v>61</v>
      </c>
      <c r="AA62">
        <f t="shared" si="44"/>
        <v>61</v>
      </c>
      <c r="AB62" s="246" t="str">
        <f t="shared" si="45"/>
        <v>HEL Leverage Certificates US Extend AE</v>
      </c>
    </row>
    <row r="63" spans="1:28">
      <c r="A63" s="8">
        <v>62</v>
      </c>
      <c r="B63" s="180" t="s">
        <v>3757</v>
      </c>
      <c r="C63" t="s">
        <v>764</v>
      </c>
      <c r="D63" t="s">
        <v>948</v>
      </c>
      <c r="E63" t="s">
        <v>949</v>
      </c>
      <c r="N63" t="s">
        <v>1902</v>
      </c>
      <c r="R63" t="s">
        <v>2598</v>
      </c>
      <c r="U63" s="96" t="b">
        <f t="shared" si="39"/>
        <v>1</v>
      </c>
      <c r="V63" s="96" t="b">
        <f t="shared" si="40"/>
        <v>1</v>
      </c>
      <c r="W63" s="96" t="b">
        <f t="shared" si="41"/>
        <v>1</v>
      </c>
      <c r="X63" s="247" t="b">
        <f t="shared" si="42"/>
        <v>1</v>
      </c>
      <c r="Y63" s="96">
        <f t="shared" si="43"/>
        <v>62</v>
      </c>
      <c r="AA63">
        <f t="shared" si="44"/>
        <v>62</v>
      </c>
      <c r="AB63" s="246" t="str">
        <f t="shared" si="45"/>
        <v>HEL Warrants US Extend AE</v>
      </c>
    </row>
    <row r="64" spans="1:28">
      <c r="A64" s="8">
        <v>63</v>
      </c>
      <c r="B64" s="180" t="s">
        <v>3758</v>
      </c>
      <c r="L64" t="s">
        <v>1574</v>
      </c>
      <c r="O64" t="s">
        <v>2297</v>
      </c>
      <c r="R64" t="s">
        <v>2598</v>
      </c>
      <c r="U64" s="96" t="b">
        <f t="shared" si="39"/>
        <v>1</v>
      </c>
      <c r="V64" s="96" t="b">
        <f t="shared" si="40"/>
        <v>1</v>
      </c>
      <c r="W64" s="96" t="b">
        <f t="shared" si="41"/>
        <v>1</v>
      </c>
      <c r="X64" s="247" t="b">
        <f t="shared" si="42"/>
        <v>1</v>
      </c>
      <c r="Y64" s="96">
        <f t="shared" si="43"/>
        <v>63</v>
      </c>
      <c r="AA64">
        <f t="shared" si="44"/>
        <v>63</v>
      </c>
      <c r="AB64" s="246" t="str">
        <f t="shared" si="45"/>
        <v>CPH Tracker Certificates US Extend AE</v>
      </c>
    </row>
    <row r="65" spans="1:28">
      <c r="A65" s="8">
        <v>64</v>
      </c>
      <c r="B65" s="180" t="s">
        <v>3759</v>
      </c>
      <c r="M65" t="s">
        <v>2296</v>
      </c>
      <c r="O65" t="s">
        <v>2297</v>
      </c>
      <c r="R65" t="s">
        <v>2598</v>
      </c>
      <c r="U65" s="96" t="b">
        <f t="shared" si="39"/>
        <v>1</v>
      </c>
      <c r="V65" s="96" t="b">
        <f t="shared" si="40"/>
        <v>1</v>
      </c>
      <c r="W65" s="96" t="b">
        <f t="shared" si="41"/>
        <v>1</v>
      </c>
      <c r="X65" s="247" t="b">
        <f t="shared" si="42"/>
        <v>1</v>
      </c>
      <c r="Y65" s="96">
        <f t="shared" si="43"/>
        <v>64</v>
      </c>
      <c r="AA65">
        <f t="shared" si="44"/>
        <v>64</v>
      </c>
      <c r="AB65" s="246" t="str">
        <f t="shared" si="45"/>
        <v>CPH Leverage Certificates US Extend AE</v>
      </c>
    </row>
    <row r="66" spans="1:28">
      <c r="A66" s="8">
        <v>65</v>
      </c>
      <c r="B66" s="180" t="s">
        <v>3760</v>
      </c>
      <c r="C66" t="s">
        <v>764</v>
      </c>
      <c r="D66" t="s">
        <v>948</v>
      </c>
      <c r="E66" t="s">
        <v>949</v>
      </c>
      <c r="O66" t="s">
        <v>2297</v>
      </c>
      <c r="R66" t="s">
        <v>2598</v>
      </c>
      <c r="U66" s="96" t="b">
        <f t="shared" si="39"/>
        <v>1</v>
      </c>
      <c r="V66" s="96" t="b">
        <f t="shared" si="40"/>
        <v>1</v>
      </c>
      <c r="W66" s="96" t="b">
        <f t="shared" si="41"/>
        <v>1</v>
      </c>
      <c r="X66" s="247" t="b">
        <f t="shared" si="42"/>
        <v>1</v>
      </c>
      <c r="Y66" s="96">
        <f t="shared" si="43"/>
        <v>65</v>
      </c>
      <c r="AA66">
        <f t="shared" si="44"/>
        <v>65</v>
      </c>
      <c r="AB66" s="246" t="str">
        <f t="shared" si="45"/>
        <v>CPH Warrants US Extend AE</v>
      </c>
    </row>
    <row r="67" spans="1:28" s="96" customFormat="1">
      <c r="A67" s="247" t="s">
        <v>2526</v>
      </c>
      <c r="B67" s="247" t="s">
        <v>2528</v>
      </c>
      <c r="AA67" t="e">
        <f>SMALL($Y$2:$Y$67,A67)</f>
        <v>#VALUE!</v>
      </c>
      <c r="AB67" s="246" t="e">
        <f>IF(AA67=999,"",VLOOKUP(AA67,A:B,2,0))</f>
        <v>#VALUE!</v>
      </c>
    </row>
    <row r="69" spans="1:28">
      <c r="A69" s="8" t="s">
        <v>2521</v>
      </c>
    </row>
    <row r="70" spans="1:28">
      <c r="A70" t="s">
        <v>2527</v>
      </c>
    </row>
    <row r="71" spans="1:28">
      <c r="A71" t="s">
        <v>2520</v>
      </c>
      <c r="B71" t="s">
        <v>2522</v>
      </c>
      <c r="C71" t="s">
        <v>2523</v>
      </c>
      <c r="U71" t="s">
        <v>2600</v>
      </c>
    </row>
    <row r="73" spans="1:28">
      <c r="C73" s="8" t="s">
        <v>2524</v>
      </c>
    </row>
    <row r="74" spans="1:28">
      <c r="C74" t="s">
        <v>2525</v>
      </c>
    </row>
    <row r="75" spans="1:28">
      <c r="C75" t="s">
        <v>2529</v>
      </c>
    </row>
    <row r="76" spans="1:28">
      <c r="C76" t="s">
        <v>2601</v>
      </c>
    </row>
    <row r="77" spans="1:28">
      <c r="C77" t="s">
        <v>2602</v>
      </c>
    </row>
  </sheetData>
  <autoFilter ref="A1:AD67" xr:uid="{00000000-0009-0000-0000-000011000000}"/>
  <pageMargins left="0.7" right="0.7" top="0.75" bottom="0.75" header="0.3" footer="0.3"/>
  <pageSetup paperSize="9" orientation="portrait" verticalDpi="90" r:id="rId1"/>
  <headerFooter>
    <oddFooter>&amp;C_x000D_&amp;1#&amp;"Aptos"&amp;12&amp;K000000 Nasdaq Confidential: Distribution limited to need-to-know recipients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sheetPr>
  <dimension ref="A1:BS2181"/>
  <sheetViews>
    <sheetView zoomScale="89" zoomScaleNormal="89" workbookViewId="0">
      <pane xSplit="3" ySplit="6" topLeftCell="D7" activePane="bottomRight" state="frozen"/>
      <selection pane="topRight" activeCell="D1" sqref="D1"/>
      <selection pane="bottomLeft" activeCell="A6" sqref="A6"/>
      <selection pane="bottomRight" activeCell="A8" sqref="A8:M8"/>
    </sheetView>
  </sheetViews>
  <sheetFormatPr defaultColWidth="9.42578125" defaultRowHeight="12.75"/>
  <cols>
    <col min="1" max="1" width="30.42578125" style="47" customWidth="1"/>
    <col min="2" max="2" width="23.42578125" style="47" customWidth="1"/>
    <col min="3" max="3" width="18.5703125" style="47" customWidth="1"/>
    <col min="4" max="4" width="32.5703125" style="47" customWidth="1"/>
    <col min="5" max="5" width="28.5703125" style="47" bestFit="1" customWidth="1"/>
    <col min="6" max="6" width="10.5703125" style="47" bestFit="1" customWidth="1"/>
    <col min="7" max="7" width="13.5703125" style="47" customWidth="1"/>
    <col min="8" max="8" width="14.5703125" style="47" customWidth="1"/>
    <col min="9" max="9" width="11.5703125" style="47" customWidth="1"/>
    <col min="10" max="10" width="14.42578125" style="47" customWidth="1"/>
    <col min="11" max="11" width="16" style="48" customWidth="1"/>
    <col min="12" max="12" width="14.5703125" style="47" customWidth="1"/>
    <col min="13" max="13" width="37.5703125" style="47" bestFit="1" customWidth="1"/>
    <col min="14" max="15" width="14.5703125" style="47" customWidth="1"/>
    <col min="16" max="16" width="37.42578125" style="47" bestFit="1" customWidth="1"/>
    <col min="17" max="17" width="24.5703125" style="47" customWidth="1"/>
    <col min="18" max="18" width="17" style="47" customWidth="1"/>
    <col min="19" max="22" width="19.5703125" style="47" customWidth="1"/>
    <col min="23" max="23" width="22" style="47" customWidth="1"/>
    <col min="24" max="68" width="19.5703125" style="47" customWidth="1"/>
    <col min="69" max="16384" width="9.42578125" style="47"/>
  </cols>
  <sheetData>
    <row r="1" spans="1:71" ht="25.5">
      <c r="A1" s="5" t="s">
        <v>0</v>
      </c>
      <c r="B1" s="5" t="s">
        <v>1</v>
      </c>
      <c r="C1" s="5" t="s">
        <v>2</v>
      </c>
      <c r="D1" s="5" t="s">
        <v>8</v>
      </c>
      <c r="E1" s="5" t="s">
        <v>3</v>
      </c>
      <c r="F1" s="5" t="s">
        <v>4</v>
      </c>
      <c r="G1" s="5" t="s">
        <v>5</v>
      </c>
      <c r="H1" s="5" t="s">
        <v>6</v>
      </c>
      <c r="I1" s="5" t="s">
        <v>7</v>
      </c>
      <c r="J1" s="5" t="s">
        <v>383</v>
      </c>
      <c r="K1" s="5" t="s">
        <v>533</v>
      </c>
      <c r="L1" s="5" t="s">
        <v>2302</v>
      </c>
      <c r="M1" s="5" t="s">
        <v>1559</v>
      </c>
      <c r="N1" s="5" t="s">
        <v>1590</v>
      </c>
      <c r="O1" s="5" t="s">
        <v>2325</v>
      </c>
      <c r="P1" s="5" t="s">
        <v>2492</v>
      </c>
      <c r="Q1" s="5" t="s">
        <v>2499</v>
      </c>
      <c r="R1" s="5" t="s">
        <v>2871</v>
      </c>
    </row>
    <row r="2" spans="1:71" ht="15">
      <c r="A2" s="1"/>
      <c r="B2" s="1"/>
      <c r="C2" s="1"/>
      <c r="D2" s="3"/>
      <c r="E2" s="95"/>
      <c r="F2" s="2"/>
      <c r="G2" s="1"/>
      <c r="H2" s="3"/>
      <c r="I2" s="7"/>
      <c r="J2" s="77" t="e">
        <f>IF(C2="-","",VLOOKUP(C2,StarCAM_Issuers_Table,2,0))</f>
        <v>#N/A</v>
      </c>
      <c r="K2" s="73" t="e">
        <f>IF(D2="-","",VLOOKUP(D2,Market_Maker_Table,2,0))</f>
        <v>#N/A</v>
      </c>
      <c r="L2" s="209">
        <v>0</v>
      </c>
      <c r="M2" s="1"/>
      <c r="N2" s="73" t="e">
        <f>IF(M2="-","",VLOOKUP(M2,EUSIPA_Table,2,0))</f>
        <v>#N/A</v>
      </c>
      <c r="O2" s="1"/>
      <c r="P2" s="1"/>
      <c r="Q2" s="239"/>
      <c r="R2" s="239"/>
    </row>
    <row r="3" spans="1:71">
      <c r="A3" s="152"/>
      <c r="B3" s="61"/>
      <c r="C3" s="61"/>
      <c r="D3" s="61"/>
      <c r="E3" s="74"/>
      <c r="F3" s="61"/>
      <c r="G3" s="75"/>
      <c r="H3" s="76"/>
      <c r="I3" s="75"/>
      <c r="J3" s="61"/>
      <c r="K3" s="62"/>
    </row>
    <row r="4" spans="1:71" s="153" customFormat="1" ht="13.5" thickBot="1">
      <c r="A4" s="6" t="s">
        <v>2345</v>
      </c>
      <c r="S4" s="47"/>
      <c r="V4" s="47"/>
    </row>
    <row r="5" spans="1:71" ht="145.5" customHeight="1">
      <c r="A5" s="310" t="s">
        <v>2305</v>
      </c>
      <c r="B5" s="310"/>
      <c r="C5" s="310"/>
      <c r="D5" s="61"/>
      <c r="E5" s="61"/>
      <c r="F5" s="61"/>
      <c r="G5" s="61"/>
      <c r="H5" s="61"/>
      <c r="I5" s="61"/>
      <c r="J5" s="61"/>
      <c r="K5" s="177"/>
      <c r="L5" s="177"/>
      <c r="M5" s="177"/>
      <c r="N5" s="177"/>
      <c r="O5" s="177"/>
      <c r="P5" s="177"/>
      <c r="Q5" s="177"/>
      <c r="R5" s="177"/>
      <c r="S5" s="177"/>
      <c r="T5" s="177"/>
      <c r="V5" s="308" t="s">
        <v>901</v>
      </c>
      <c r="W5" s="309"/>
      <c r="X5" s="309"/>
      <c r="Y5" s="309"/>
      <c r="Z5" s="309"/>
      <c r="AA5" s="308" t="s">
        <v>953</v>
      </c>
      <c r="AB5" s="309"/>
      <c r="AC5" s="309"/>
      <c r="AD5" s="309"/>
      <c r="AE5" s="309"/>
      <c r="AF5" s="308" t="s">
        <v>954</v>
      </c>
      <c r="AG5" s="309"/>
      <c r="AH5" s="309"/>
      <c r="AI5" s="309"/>
      <c r="AJ5" s="309"/>
      <c r="AK5" s="308" t="s">
        <v>955</v>
      </c>
      <c r="AL5" s="309"/>
      <c r="AM5" s="309"/>
      <c r="AN5" s="309"/>
      <c r="AO5" s="309"/>
      <c r="AP5" s="308" t="s">
        <v>956</v>
      </c>
      <c r="AQ5" s="309"/>
      <c r="AR5" s="309"/>
      <c r="AS5" s="309"/>
      <c r="AT5" s="309"/>
      <c r="AU5" s="308" t="s">
        <v>957</v>
      </c>
      <c r="AV5" s="309"/>
      <c r="AW5" s="309"/>
      <c r="AX5" s="309"/>
      <c r="AY5" s="309"/>
      <c r="AZ5" s="308" t="s">
        <v>958</v>
      </c>
      <c r="BA5" s="309"/>
      <c r="BB5" s="309"/>
      <c r="BC5" s="309"/>
      <c r="BD5" s="309"/>
      <c r="BE5" s="308" t="s">
        <v>959</v>
      </c>
      <c r="BF5" s="309"/>
      <c r="BG5" s="309"/>
      <c r="BH5" s="309"/>
      <c r="BI5" s="309"/>
      <c r="BJ5" s="308" t="s">
        <v>960</v>
      </c>
      <c r="BK5" s="309"/>
      <c r="BL5" s="309"/>
      <c r="BM5" s="309"/>
      <c r="BN5" s="309"/>
      <c r="BO5" s="308" t="s">
        <v>961</v>
      </c>
      <c r="BP5" s="309"/>
      <c r="BQ5" s="309"/>
      <c r="BR5" s="309"/>
      <c r="BS5" s="309"/>
    </row>
    <row r="6" spans="1:71" ht="76.5">
      <c r="A6" s="5" t="s">
        <v>9</v>
      </c>
      <c r="B6" s="5" t="s">
        <v>1556</v>
      </c>
      <c r="C6" s="5" t="s">
        <v>10</v>
      </c>
      <c r="D6" s="5" t="s">
        <v>11</v>
      </c>
      <c r="E6" s="5" t="s">
        <v>1787</v>
      </c>
      <c r="F6" s="5" t="s">
        <v>1788</v>
      </c>
      <c r="G6" s="5" t="s">
        <v>767</v>
      </c>
      <c r="H6" s="5" t="s">
        <v>13</v>
      </c>
      <c r="I6" s="5" t="s">
        <v>14</v>
      </c>
      <c r="J6" s="5" t="s">
        <v>502</v>
      </c>
      <c r="K6" s="5" t="s">
        <v>503</v>
      </c>
      <c r="L6" s="5" t="s">
        <v>776</v>
      </c>
      <c r="M6" s="5" t="s">
        <v>17</v>
      </c>
      <c r="N6" s="5" t="s">
        <v>785</v>
      </c>
      <c r="O6" s="5" t="s">
        <v>773</v>
      </c>
      <c r="P6" s="5" t="s">
        <v>774</v>
      </c>
      <c r="Q6" s="5" t="s">
        <v>16</v>
      </c>
      <c r="R6" s="5" t="s">
        <v>779</v>
      </c>
      <c r="S6" s="5" t="s">
        <v>780</v>
      </c>
      <c r="T6" s="5" t="s">
        <v>557</v>
      </c>
      <c r="U6" s="5" t="s">
        <v>781</v>
      </c>
      <c r="V6" s="163" t="s">
        <v>782</v>
      </c>
      <c r="W6" s="164" t="s">
        <v>783</v>
      </c>
      <c r="X6" s="164" t="s">
        <v>186</v>
      </c>
      <c r="Y6" s="164" t="s">
        <v>784</v>
      </c>
      <c r="Z6" s="164" t="s">
        <v>188</v>
      </c>
      <c r="AA6" s="163" t="s">
        <v>782</v>
      </c>
      <c r="AB6" s="164" t="s">
        <v>783</v>
      </c>
      <c r="AC6" s="164" t="s">
        <v>186</v>
      </c>
      <c r="AD6" s="164" t="s">
        <v>784</v>
      </c>
      <c r="AE6" s="164" t="s">
        <v>188</v>
      </c>
      <c r="AF6" s="163" t="s">
        <v>782</v>
      </c>
      <c r="AG6" s="164" t="s">
        <v>783</v>
      </c>
      <c r="AH6" s="164" t="s">
        <v>186</v>
      </c>
      <c r="AI6" s="164" t="s">
        <v>784</v>
      </c>
      <c r="AJ6" s="164" t="s">
        <v>188</v>
      </c>
      <c r="AK6" s="163" t="s">
        <v>782</v>
      </c>
      <c r="AL6" s="164" t="s">
        <v>783</v>
      </c>
      <c r="AM6" s="164" t="s">
        <v>186</v>
      </c>
      <c r="AN6" s="164" t="s">
        <v>784</v>
      </c>
      <c r="AO6" s="164" t="s">
        <v>188</v>
      </c>
      <c r="AP6" s="163" t="s">
        <v>782</v>
      </c>
      <c r="AQ6" s="164" t="s">
        <v>783</v>
      </c>
      <c r="AR6" s="164" t="s">
        <v>186</v>
      </c>
      <c r="AS6" s="164" t="s">
        <v>784</v>
      </c>
      <c r="AT6" s="164" t="s">
        <v>188</v>
      </c>
      <c r="AU6" s="163" t="s">
        <v>782</v>
      </c>
      <c r="AV6" s="164" t="s">
        <v>783</v>
      </c>
      <c r="AW6" s="164" t="s">
        <v>186</v>
      </c>
      <c r="AX6" s="164" t="s">
        <v>784</v>
      </c>
      <c r="AY6" s="164" t="s">
        <v>188</v>
      </c>
      <c r="AZ6" s="163" t="s">
        <v>782</v>
      </c>
      <c r="BA6" s="164" t="s">
        <v>783</v>
      </c>
      <c r="BB6" s="164" t="s">
        <v>186</v>
      </c>
      <c r="BC6" s="164" t="s">
        <v>784</v>
      </c>
      <c r="BD6" s="164" t="s">
        <v>188</v>
      </c>
      <c r="BE6" s="163" t="s">
        <v>782</v>
      </c>
      <c r="BF6" s="164" t="s">
        <v>783</v>
      </c>
      <c r="BG6" s="164" t="s">
        <v>186</v>
      </c>
      <c r="BH6" s="164" t="s">
        <v>784</v>
      </c>
      <c r="BI6" s="164" t="s">
        <v>188</v>
      </c>
      <c r="BJ6" s="163" t="s">
        <v>782</v>
      </c>
      <c r="BK6" s="164" t="s">
        <v>783</v>
      </c>
      <c r="BL6" s="164" t="s">
        <v>186</v>
      </c>
      <c r="BM6" s="164" t="s">
        <v>784</v>
      </c>
      <c r="BN6" s="164" t="s">
        <v>188</v>
      </c>
      <c r="BO6" s="163" t="s">
        <v>782</v>
      </c>
      <c r="BP6" s="164" t="s">
        <v>783</v>
      </c>
      <c r="BQ6" s="164" t="s">
        <v>186</v>
      </c>
      <c r="BR6" s="164" t="s">
        <v>784</v>
      </c>
      <c r="BS6" s="164" t="s">
        <v>188</v>
      </c>
    </row>
    <row r="7" spans="1:71" ht="15">
      <c r="A7" s="97"/>
      <c r="B7" s="97"/>
      <c r="C7" s="97"/>
      <c r="D7" s="97"/>
      <c r="E7" s="97"/>
      <c r="F7" s="97"/>
      <c r="G7" s="1"/>
      <c r="H7" s="1"/>
      <c r="I7" s="1"/>
      <c r="J7" s="4"/>
      <c r="K7" s="4"/>
      <c r="L7" s="4"/>
      <c r="M7" s="159"/>
      <c r="N7" s="176"/>
      <c r="O7" s="161"/>
      <c r="P7" s="161"/>
      <c r="Q7" s="161"/>
      <c r="R7" s="4"/>
      <c r="S7" s="4"/>
      <c r="T7" s="161"/>
      <c r="U7" s="161"/>
      <c r="V7" s="1"/>
      <c r="W7" s="1"/>
      <c r="X7" s="1" t="str">
        <f t="shared" ref="X7:X70" si="0">IF(ISERROR(VLOOKUP(W7,WC_ISIN_Lookup,2,)),"",VLOOKUP(W7,WC_ISIN_Lookup,2,))</f>
        <v/>
      </c>
      <c r="Y7" s="55"/>
      <c r="Z7" s="161"/>
      <c r="AA7" s="1"/>
      <c r="AB7" s="1"/>
      <c r="AC7" s="1" t="str">
        <f>IF(ISERROR(VLOOKUP(AB7,WC_ISIN_Lookup,2,)),"",VLOOKUP(AB7,WC_ISIN_Lookup,2,))</f>
        <v/>
      </c>
      <c r="AD7" s="55"/>
      <c r="AE7" s="161"/>
      <c r="AF7" s="1"/>
      <c r="AG7" s="1"/>
      <c r="AH7" s="1" t="str">
        <f t="shared" ref="AH7:AH69" si="1">IF(ISERROR(VLOOKUP(AG7,WC_ISIN_Lookup,2,)),"",VLOOKUP(AG7,WC_ISIN_Lookup,2,))</f>
        <v/>
      </c>
      <c r="AI7" s="55"/>
      <c r="AJ7" s="161"/>
      <c r="AK7" s="1"/>
      <c r="AL7" s="1"/>
      <c r="AM7" s="1" t="str">
        <f t="shared" ref="AM7:AM69" si="2">IF(ISERROR(VLOOKUP(AL7,WC_ISIN_Lookup,2,)),"",VLOOKUP(AL7,WC_ISIN_Lookup,2,))</f>
        <v/>
      </c>
      <c r="AN7" s="55"/>
      <c r="AO7" s="161"/>
      <c r="AP7" s="1"/>
      <c r="AQ7" s="1"/>
      <c r="AR7" s="1" t="str">
        <f t="shared" ref="AR7:AR69" si="3">IF(ISERROR(VLOOKUP(AQ7,WC_ISIN_Lookup,2,)),"",VLOOKUP(AQ7,WC_ISIN_Lookup,2,))</f>
        <v/>
      </c>
      <c r="AS7" s="55"/>
      <c r="AT7" s="161"/>
      <c r="AU7" s="1"/>
      <c r="AV7" s="1"/>
      <c r="AW7" s="1" t="str">
        <f t="shared" ref="AW7:AW69" si="4">IF(ISERROR(VLOOKUP(AV7,WC_ISIN_Lookup,2,)),"",VLOOKUP(AV7,WC_ISIN_Lookup,2,))</f>
        <v/>
      </c>
      <c r="AX7" s="55"/>
      <c r="AY7" s="161"/>
      <c r="AZ7" s="1"/>
      <c r="BA7" s="1"/>
      <c r="BB7" s="1" t="str">
        <f t="shared" ref="BB7:BB69" si="5">IF(ISERROR(VLOOKUP(BA7,WC_ISIN_Lookup,2,)),"",VLOOKUP(BA7,WC_ISIN_Lookup,2,))</f>
        <v/>
      </c>
      <c r="BC7" s="55"/>
      <c r="BD7" s="161"/>
      <c r="BE7" s="1"/>
      <c r="BF7" s="1"/>
      <c r="BG7" s="1" t="str">
        <f t="shared" ref="BG7:BG69" si="6">IF(ISERROR(VLOOKUP(BF7,WC_ISIN_Lookup,2,)),"",VLOOKUP(BF7,WC_ISIN_Lookup,2,))</f>
        <v/>
      </c>
      <c r="BH7" s="55"/>
      <c r="BI7" s="161"/>
      <c r="BJ7" s="1"/>
      <c r="BK7" s="1"/>
      <c r="BL7" s="1" t="str">
        <f t="shared" ref="BL7:BL69" si="7">IF(ISERROR(VLOOKUP(BK7,WC_ISIN_Lookup,2,)),"",VLOOKUP(BK7,WC_ISIN_Lookup,2,))</f>
        <v/>
      </c>
      <c r="BM7" s="55"/>
      <c r="BN7" s="161"/>
      <c r="BO7" s="1"/>
      <c r="BP7" s="1"/>
      <c r="BQ7" s="1" t="str">
        <f t="shared" ref="BQ7:BQ69" si="8">IF(ISERROR(VLOOKUP(BP7,WC_ISIN_Lookup,2,)),"",VLOOKUP(BP7,WC_ISIN_Lookup,2,))</f>
        <v/>
      </c>
      <c r="BR7" s="55"/>
      <c r="BS7" s="161"/>
    </row>
    <row r="8" spans="1:71" ht="15">
      <c r="A8" s="97"/>
      <c r="B8" s="97"/>
      <c r="C8" s="97"/>
      <c r="D8" s="97"/>
      <c r="E8" s="97"/>
      <c r="F8" s="97"/>
      <c r="G8" s="1"/>
      <c r="H8" s="1"/>
      <c r="I8" s="1"/>
      <c r="J8" s="4"/>
      <c r="K8" s="4"/>
      <c r="L8" s="4"/>
      <c r="M8" s="159"/>
      <c r="N8" s="176"/>
      <c r="O8" s="161"/>
      <c r="P8" s="161"/>
      <c r="Q8" s="161"/>
      <c r="R8" s="4"/>
      <c r="S8" s="4"/>
      <c r="T8" s="161"/>
      <c r="U8" s="161"/>
      <c r="V8" s="1"/>
      <c r="W8" s="1"/>
      <c r="X8" s="1" t="str">
        <f t="shared" si="0"/>
        <v/>
      </c>
      <c r="Y8" s="55"/>
      <c r="Z8" s="161"/>
      <c r="AA8" s="1"/>
      <c r="AB8" s="1"/>
      <c r="AC8" s="1" t="str">
        <f t="shared" ref="AC8:AC69" si="9">IF(ISERROR(VLOOKUP(AB8,WC_ISIN_Lookup,2,)),"",VLOOKUP(AB8,WC_ISIN_Lookup,2,))</f>
        <v/>
      </c>
      <c r="AD8" s="55"/>
      <c r="AE8" s="161"/>
      <c r="AF8" s="1"/>
      <c r="AG8" s="1"/>
      <c r="AH8" s="1" t="str">
        <f t="shared" si="1"/>
        <v/>
      </c>
      <c r="AI8" s="55"/>
      <c r="AJ8" s="161"/>
      <c r="AK8" s="1"/>
      <c r="AL8" s="1"/>
      <c r="AM8" s="1" t="str">
        <f t="shared" si="2"/>
        <v/>
      </c>
      <c r="AN8" s="55"/>
      <c r="AO8" s="161"/>
      <c r="AP8" s="1"/>
      <c r="AQ8" s="1"/>
      <c r="AR8" s="1" t="str">
        <f t="shared" si="3"/>
        <v/>
      </c>
      <c r="AS8" s="55"/>
      <c r="AT8" s="161"/>
      <c r="AU8" s="1"/>
      <c r="AV8" s="1"/>
      <c r="AW8" s="1" t="str">
        <f t="shared" si="4"/>
        <v/>
      </c>
      <c r="AX8" s="55"/>
      <c r="AY8" s="161"/>
      <c r="AZ8" s="1"/>
      <c r="BA8" s="1"/>
      <c r="BB8" s="1" t="str">
        <f t="shared" si="5"/>
        <v/>
      </c>
      <c r="BC8" s="55"/>
      <c r="BD8" s="161"/>
      <c r="BE8" s="1"/>
      <c r="BF8" s="1"/>
      <c r="BG8" s="1" t="str">
        <f t="shared" si="6"/>
        <v/>
      </c>
      <c r="BH8" s="55"/>
      <c r="BI8" s="161"/>
      <c r="BJ8" s="1"/>
      <c r="BK8" s="1"/>
      <c r="BL8" s="1" t="str">
        <f t="shared" si="7"/>
        <v/>
      </c>
      <c r="BM8" s="55"/>
      <c r="BN8" s="161"/>
      <c r="BO8" s="1"/>
      <c r="BP8" s="1"/>
      <c r="BQ8" s="1" t="str">
        <f t="shared" si="8"/>
        <v/>
      </c>
      <c r="BR8" s="55"/>
      <c r="BS8" s="161"/>
    </row>
    <row r="9" spans="1:71" ht="15">
      <c r="A9" s="97"/>
      <c r="B9" s="97"/>
      <c r="C9" s="97"/>
      <c r="D9" s="97"/>
      <c r="E9" s="97"/>
      <c r="F9" s="97"/>
      <c r="G9" s="1"/>
      <c r="H9" s="1"/>
      <c r="I9" s="1"/>
      <c r="J9" s="4"/>
      <c r="K9" s="4"/>
      <c r="L9" s="4"/>
      <c r="M9" s="159"/>
      <c r="N9" s="176"/>
      <c r="O9" s="161"/>
      <c r="P9" s="161"/>
      <c r="Q9" s="161"/>
      <c r="R9" s="4"/>
      <c r="S9" s="4"/>
      <c r="T9" s="161"/>
      <c r="U9" s="161"/>
      <c r="V9" s="1"/>
      <c r="W9" s="1"/>
      <c r="X9" s="1" t="str">
        <f t="shared" si="0"/>
        <v/>
      </c>
      <c r="Y9" s="55"/>
      <c r="Z9" s="161"/>
      <c r="AA9" s="1"/>
      <c r="AB9" s="1"/>
      <c r="AC9" s="1" t="str">
        <f t="shared" si="9"/>
        <v/>
      </c>
      <c r="AD9" s="55"/>
      <c r="AE9" s="161"/>
      <c r="AF9" s="1"/>
      <c r="AG9" s="1"/>
      <c r="AH9" s="1" t="str">
        <f t="shared" si="1"/>
        <v/>
      </c>
      <c r="AI9" s="55"/>
      <c r="AJ9" s="161"/>
      <c r="AK9" s="1"/>
      <c r="AL9" s="1"/>
      <c r="AM9" s="1" t="str">
        <f t="shared" si="2"/>
        <v/>
      </c>
      <c r="AN9" s="55"/>
      <c r="AO9" s="161"/>
      <c r="AP9" s="1"/>
      <c r="AQ9" s="1"/>
      <c r="AR9" s="1" t="str">
        <f t="shared" si="3"/>
        <v/>
      </c>
      <c r="AS9" s="55"/>
      <c r="AT9" s="161"/>
      <c r="AU9" s="1"/>
      <c r="AV9" s="1"/>
      <c r="AW9" s="1" t="str">
        <f t="shared" si="4"/>
        <v/>
      </c>
      <c r="AX9" s="55"/>
      <c r="AY9" s="161"/>
      <c r="AZ9" s="1"/>
      <c r="BA9" s="1"/>
      <c r="BB9" s="1" t="str">
        <f t="shared" si="5"/>
        <v/>
      </c>
      <c r="BC9" s="55"/>
      <c r="BD9" s="161"/>
      <c r="BE9" s="1"/>
      <c r="BF9" s="1"/>
      <c r="BG9" s="1" t="str">
        <f t="shared" si="6"/>
        <v/>
      </c>
      <c r="BH9" s="55"/>
      <c r="BI9" s="161"/>
      <c r="BJ9" s="1"/>
      <c r="BK9" s="1"/>
      <c r="BL9" s="1" t="str">
        <f t="shared" si="7"/>
        <v/>
      </c>
      <c r="BM9" s="55"/>
      <c r="BN9" s="161"/>
      <c r="BO9" s="1"/>
      <c r="BP9" s="1"/>
      <c r="BQ9" s="1" t="str">
        <f t="shared" si="8"/>
        <v/>
      </c>
      <c r="BR9" s="55"/>
      <c r="BS9" s="161"/>
    </row>
    <row r="10" spans="1:71" ht="15">
      <c r="A10" s="97"/>
      <c r="B10" s="97"/>
      <c r="C10" s="97"/>
      <c r="D10" s="97"/>
      <c r="E10" s="97"/>
      <c r="F10" s="97"/>
      <c r="G10" s="1"/>
      <c r="H10" s="1"/>
      <c r="I10" s="1"/>
      <c r="J10" s="4"/>
      <c r="K10" s="4"/>
      <c r="L10" s="4"/>
      <c r="M10" s="159"/>
      <c r="N10" s="176"/>
      <c r="O10" s="161"/>
      <c r="P10" s="161"/>
      <c r="Q10" s="161"/>
      <c r="R10" s="4"/>
      <c r="S10" s="4"/>
      <c r="T10" s="161"/>
      <c r="U10" s="161"/>
      <c r="V10" s="1"/>
      <c r="W10" s="1"/>
      <c r="X10" s="1" t="str">
        <f t="shared" si="0"/>
        <v/>
      </c>
      <c r="Y10" s="55"/>
      <c r="Z10" s="161"/>
      <c r="AA10" s="1"/>
      <c r="AB10" s="1"/>
      <c r="AC10" s="1" t="str">
        <f t="shared" si="9"/>
        <v/>
      </c>
      <c r="AD10" s="55"/>
      <c r="AE10" s="161"/>
      <c r="AF10" s="1"/>
      <c r="AG10" s="1"/>
      <c r="AH10" s="1" t="str">
        <f t="shared" si="1"/>
        <v/>
      </c>
      <c r="AI10" s="55"/>
      <c r="AJ10" s="161"/>
      <c r="AK10" s="1"/>
      <c r="AL10" s="1"/>
      <c r="AM10" s="1" t="str">
        <f t="shared" si="2"/>
        <v/>
      </c>
      <c r="AN10" s="55"/>
      <c r="AO10" s="161"/>
      <c r="AP10" s="1"/>
      <c r="AQ10" s="1"/>
      <c r="AR10" s="1" t="str">
        <f t="shared" si="3"/>
        <v/>
      </c>
      <c r="AS10" s="55"/>
      <c r="AT10" s="161"/>
      <c r="AU10" s="1"/>
      <c r="AV10" s="1"/>
      <c r="AW10" s="1" t="str">
        <f t="shared" si="4"/>
        <v/>
      </c>
      <c r="AX10" s="55"/>
      <c r="AY10" s="161"/>
      <c r="AZ10" s="1"/>
      <c r="BA10" s="1"/>
      <c r="BB10" s="1" t="str">
        <f t="shared" si="5"/>
        <v/>
      </c>
      <c r="BC10" s="55"/>
      <c r="BD10" s="161"/>
      <c r="BE10" s="1"/>
      <c r="BF10" s="1"/>
      <c r="BG10" s="1" t="str">
        <f t="shared" si="6"/>
        <v/>
      </c>
      <c r="BH10" s="55"/>
      <c r="BI10" s="161"/>
      <c r="BJ10" s="1"/>
      <c r="BK10" s="1"/>
      <c r="BL10" s="1" t="str">
        <f t="shared" si="7"/>
        <v/>
      </c>
      <c r="BM10" s="55"/>
      <c r="BN10" s="161"/>
      <c r="BO10" s="1"/>
      <c r="BP10" s="1"/>
      <c r="BQ10" s="1" t="str">
        <f t="shared" si="8"/>
        <v/>
      </c>
      <c r="BR10" s="55"/>
      <c r="BS10" s="161"/>
    </row>
    <row r="11" spans="1:71" ht="15">
      <c r="A11" s="97"/>
      <c r="B11" s="97"/>
      <c r="C11" s="97"/>
      <c r="D11" s="97"/>
      <c r="E11" s="97"/>
      <c r="F11" s="97"/>
      <c r="G11" s="1"/>
      <c r="H11" s="1"/>
      <c r="I11" s="1"/>
      <c r="J11" s="4"/>
      <c r="K11" s="4"/>
      <c r="L11" s="4"/>
      <c r="M11" s="159"/>
      <c r="N11" s="176"/>
      <c r="O11" s="161"/>
      <c r="P11" s="161"/>
      <c r="Q11" s="161"/>
      <c r="R11" s="4"/>
      <c r="S11" s="4"/>
      <c r="T11" s="161"/>
      <c r="U11" s="161"/>
      <c r="V11" s="1"/>
      <c r="W11" s="1"/>
      <c r="X11" s="1" t="str">
        <f t="shared" si="0"/>
        <v/>
      </c>
      <c r="Y11" s="55"/>
      <c r="Z11" s="161"/>
      <c r="AA11" s="1"/>
      <c r="AB11" s="1"/>
      <c r="AC11" s="1" t="str">
        <f t="shared" si="9"/>
        <v/>
      </c>
      <c r="AD11" s="55"/>
      <c r="AE11" s="161"/>
      <c r="AF11" s="1"/>
      <c r="AG11" s="1"/>
      <c r="AH11" s="1" t="str">
        <f t="shared" si="1"/>
        <v/>
      </c>
      <c r="AI11" s="55"/>
      <c r="AJ11" s="161"/>
      <c r="AK11" s="1"/>
      <c r="AL11" s="1"/>
      <c r="AM11" s="1" t="str">
        <f t="shared" si="2"/>
        <v/>
      </c>
      <c r="AN11" s="55"/>
      <c r="AO11" s="161"/>
      <c r="AP11" s="1"/>
      <c r="AQ11" s="1"/>
      <c r="AR11" s="1" t="str">
        <f t="shared" si="3"/>
        <v/>
      </c>
      <c r="AS11" s="55"/>
      <c r="AT11" s="161"/>
      <c r="AU11" s="1"/>
      <c r="AV11" s="1"/>
      <c r="AW11" s="1" t="str">
        <f t="shared" si="4"/>
        <v/>
      </c>
      <c r="AX11" s="55"/>
      <c r="AY11" s="161"/>
      <c r="AZ11" s="1"/>
      <c r="BA11" s="1"/>
      <c r="BB11" s="1" t="str">
        <f t="shared" si="5"/>
        <v/>
      </c>
      <c r="BC11" s="55"/>
      <c r="BD11" s="161"/>
      <c r="BE11" s="1"/>
      <c r="BF11" s="1"/>
      <c r="BG11" s="1" t="str">
        <f t="shared" si="6"/>
        <v/>
      </c>
      <c r="BH11" s="55"/>
      <c r="BI11" s="161"/>
      <c r="BJ11" s="1"/>
      <c r="BK11" s="1"/>
      <c r="BL11" s="1" t="str">
        <f t="shared" si="7"/>
        <v/>
      </c>
      <c r="BM11" s="55"/>
      <c r="BN11" s="161"/>
      <c r="BO11" s="1"/>
      <c r="BP11" s="1"/>
      <c r="BQ11" s="1" t="str">
        <f t="shared" si="8"/>
        <v/>
      </c>
      <c r="BR11" s="55"/>
      <c r="BS11" s="161"/>
    </row>
    <row r="12" spans="1:71" ht="15">
      <c r="A12" s="97"/>
      <c r="B12" s="97"/>
      <c r="C12" s="97"/>
      <c r="D12" s="97"/>
      <c r="E12" s="97"/>
      <c r="F12" s="97"/>
      <c r="G12" s="1"/>
      <c r="H12" s="1"/>
      <c r="I12" s="1"/>
      <c r="J12" s="4"/>
      <c r="K12" s="4"/>
      <c r="L12" s="4"/>
      <c r="M12" s="159"/>
      <c r="N12" s="176"/>
      <c r="O12" s="161"/>
      <c r="P12" s="161"/>
      <c r="Q12" s="161"/>
      <c r="R12" s="4"/>
      <c r="S12" s="4"/>
      <c r="T12" s="161"/>
      <c r="U12" s="161"/>
      <c r="V12" s="1"/>
      <c r="W12" s="1"/>
      <c r="X12" s="1" t="str">
        <f t="shared" si="0"/>
        <v/>
      </c>
      <c r="Y12" s="55"/>
      <c r="Z12" s="161"/>
      <c r="AA12" s="1"/>
      <c r="AB12" s="1"/>
      <c r="AC12" s="1" t="str">
        <f t="shared" si="9"/>
        <v/>
      </c>
      <c r="AD12" s="55"/>
      <c r="AE12" s="161"/>
      <c r="AF12" s="1"/>
      <c r="AG12" s="1"/>
      <c r="AH12" s="1" t="str">
        <f t="shared" si="1"/>
        <v/>
      </c>
      <c r="AI12" s="55"/>
      <c r="AJ12" s="161"/>
      <c r="AK12" s="1"/>
      <c r="AL12" s="1"/>
      <c r="AM12" s="1" t="str">
        <f t="shared" si="2"/>
        <v/>
      </c>
      <c r="AN12" s="55"/>
      <c r="AO12" s="161"/>
      <c r="AP12" s="1"/>
      <c r="AQ12" s="1"/>
      <c r="AR12" s="1" t="str">
        <f t="shared" si="3"/>
        <v/>
      </c>
      <c r="AS12" s="55"/>
      <c r="AT12" s="161"/>
      <c r="AU12" s="1"/>
      <c r="AV12" s="1"/>
      <c r="AW12" s="1" t="str">
        <f t="shared" si="4"/>
        <v/>
      </c>
      <c r="AX12" s="55"/>
      <c r="AY12" s="161"/>
      <c r="AZ12" s="1"/>
      <c r="BA12" s="1"/>
      <c r="BB12" s="1" t="str">
        <f t="shared" si="5"/>
        <v/>
      </c>
      <c r="BC12" s="55"/>
      <c r="BD12" s="161"/>
      <c r="BE12" s="1"/>
      <c r="BF12" s="1"/>
      <c r="BG12" s="1" t="str">
        <f t="shared" si="6"/>
        <v/>
      </c>
      <c r="BH12" s="55"/>
      <c r="BI12" s="161"/>
      <c r="BJ12" s="1"/>
      <c r="BK12" s="1"/>
      <c r="BL12" s="1" t="str">
        <f t="shared" si="7"/>
        <v/>
      </c>
      <c r="BM12" s="55"/>
      <c r="BN12" s="161"/>
      <c r="BO12" s="1"/>
      <c r="BP12" s="1"/>
      <c r="BQ12" s="1" t="str">
        <f t="shared" si="8"/>
        <v/>
      </c>
      <c r="BR12" s="55"/>
      <c r="BS12" s="161"/>
    </row>
    <row r="13" spans="1:71" ht="15">
      <c r="A13" s="97"/>
      <c r="B13" s="97"/>
      <c r="C13" s="97"/>
      <c r="D13" s="97"/>
      <c r="E13" s="97"/>
      <c r="F13" s="97"/>
      <c r="G13" s="1"/>
      <c r="H13" s="1"/>
      <c r="I13" s="1"/>
      <c r="J13" s="4"/>
      <c r="K13" s="4"/>
      <c r="L13" s="4"/>
      <c r="M13" s="159"/>
      <c r="N13" s="176"/>
      <c r="O13" s="161"/>
      <c r="P13" s="161"/>
      <c r="Q13" s="161"/>
      <c r="R13" s="4"/>
      <c r="S13" s="4"/>
      <c r="T13" s="161"/>
      <c r="U13" s="161"/>
      <c r="V13" s="1"/>
      <c r="W13" s="1"/>
      <c r="X13" s="1" t="str">
        <f t="shared" si="0"/>
        <v/>
      </c>
      <c r="Y13" s="55"/>
      <c r="Z13" s="161"/>
      <c r="AA13" s="1"/>
      <c r="AB13" s="1"/>
      <c r="AC13" s="1" t="str">
        <f t="shared" si="9"/>
        <v/>
      </c>
      <c r="AD13" s="55"/>
      <c r="AE13" s="161"/>
      <c r="AF13" s="1"/>
      <c r="AG13" s="1"/>
      <c r="AH13" s="1" t="str">
        <f t="shared" si="1"/>
        <v/>
      </c>
      <c r="AI13" s="55"/>
      <c r="AJ13" s="161"/>
      <c r="AK13" s="1"/>
      <c r="AL13" s="1"/>
      <c r="AM13" s="1" t="str">
        <f t="shared" si="2"/>
        <v/>
      </c>
      <c r="AN13" s="55"/>
      <c r="AO13" s="161"/>
      <c r="AP13" s="1"/>
      <c r="AQ13" s="1"/>
      <c r="AR13" s="1" t="str">
        <f t="shared" si="3"/>
        <v/>
      </c>
      <c r="AS13" s="55"/>
      <c r="AT13" s="161"/>
      <c r="AU13" s="1"/>
      <c r="AV13" s="1"/>
      <c r="AW13" s="1" t="str">
        <f t="shared" si="4"/>
        <v/>
      </c>
      <c r="AX13" s="55"/>
      <c r="AY13" s="161"/>
      <c r="AZ13" s="1"/>
      <c r="BA13" s="1"/>
      <c r="BB13" s="1" t="str">
        <f t="shared" si="5"/>
        <v/>
      </c>
      <c r="BC13" s="55"/>
      <c r="BD13" s="161"/>
      <c r="BE13" s="1"/>
      <c r="BF13" s="1"/>
      <c r="BG13" s="1" t="str">
        <f t="shared" si="6"/>
        <v/>
      </c>
      <c r="BH13" s="55"/>
      <c r="BI13" s="161"/>
      <c r="BJ13" s="1"/>
      <c r="BK13" s="1"/>
      <c r="BL13" s="1" t="str">
        <f t="shared" si="7"/>
        <v/>
      </c>
      <c r="BM13" s="55"/>
      <c r="BN13" s="161"/>
      <c r="BO13" s="1"/>
      <c r="BP13" s="1"/>
      <c r="BQ13" s="1" t="str">
        <f t="shared" si="8"/>
        <v/>
      </c>
      <c r="BR13" s="55"/>
      <c r="BS13" s="161"/>
    </row>
    <row r="14" spans="1:71" ht="15">
      <c r="A14" s="97"/>
      <c r="B14" s="97"/>
      <c r="C14" s="97"/>
      <c r="D14" s="97"/>
      <c r="E14" s="97"/>
      <c r="F14" s="97"/>
      <c r="G14" s="1"/>
      <c r="H14" s="1"/>
      <c r="I14" s="1"/>
      <c r="J14" s="4"/>
      <c r="K14" s="4"/>
      <c r="L14" s="4"/>
      <c r="M14" s="159"/>
      <c r="N14" s="176"/>
      <c r="O14" s="161"/>
      <c r="P14" s="161"/>
      <c r="Q14" s="161"/>
      <c r="R14" s="4"/>
      <c r="S14" s="4"/>
      <c r="T14" s="161"/>
      <c r="U14" s="161"/>
      <c r="V14" s="1"/>
      <c r="W14" s="1"/>
      <c r="X14" s="1" t="str">
        <f t="shared" si="0"/>
        <v/>
      </c>
      <c r="Y14" s="55"/>
      <c r="Z14" s="161"/>
      <c r="AA14" s="1"/>
      <c r="AB14" s="1"/>
      <c r="AC14" s="1" t="str">
        <f t="shared" si="9"/>
        <v/>
      </c>
      <c r="AD14" s="55"/>
      <c r="AE14" s="161"/>
      <c r="AF14" s="1"/>
      <c r="AG14" s="1"/>
      <c r="AH14" s="1" t="str">
        <f t="shared" si="1"/>
        <v/>
      </c>
      <c r="AI14" s="55"/>
      <c r="AJ14" s="161"/>
      <c r="AK14" s="1"/>
      <c r="AL14" s="1"/>
      <c r="AM14" s="1" t="str">
        <f t="shared" si="2"/>
        <v/>
      </c>
      <c r="AN14" s="55"/>
      <c r="AO14" s="161"/>
      <c r="AP14" s="1"/>
      <c r="AQ14" s="1"/>
      <c r="AR14" s="1" t="str">
        <f t="shared" si="3"/>
        <v/>
      </c>
      <c r="AS14" s="55"/>
      <c r="AT14" s="161"/>
      <c r="AU14" s="1"/>
      <c r="AV14" s="1"/>
      <c r="AW14" s="1" t="str">
        <f t="shared" si="4"/>
        <v/>
      </c>
      <c r="AX14" s="55"/>
      <c r="AY14" s="161"/>
      <c r="AZ14" s="1"/>
      <c r="BA14" s="1"/>
      <c r="BB14" s="1" t="str">
        <f t="shared" si="5"/>
        <v/>
      </c>
      <c r="BC14" s="55"/>
      <c r="BD14" s="161"/>
      <c r="BE14" s="1"/>
      <c r="BF14" s="1"/>
      <c r="BG14" s="1" t="str">
        <f t="shared" si="6"/>
        <v/>
      </c>
      <c r="BH14" s="55"/>
      <c r="BI14" s="161"/>
      <c r="BJ14" s="1"/>
      <c r="BK14" s="1"/>
      <c r="BL14" s="1" t="str">
        <f t="shared" si="7"/>
        <v/>
      </c>
      <c r="BM14" s="55"/>
      <c r="BN14" s="161"/>
      <c r="BO14" s="1"/>
      <c r="BP14" s="1"/>
      <c r="BQ14" s="1" t="str">
        <f t="shared" si="8"/>
        <v/>
      </c>
      <c r="BR14" s="55"/>
      <c r="BS14" s="161"/>
    </row>
    <row r="15" spans="1:71" ht="15">
      <c r="A15" s="97"/>
      <c r="B15" s="97"/>
      <c r="C15" s="97"/>
      <c r="D15" s="97"/>
      <c r="E15" s="97"/>
      <c r="F15" s="97"/>
      <c r="G15" s="1"/>
      <c r="H15" s="1"/>
      <c r="I15" s="1"/>
      <c r="J15" s="4"/>
      <c r="K15" s="4"/>
      <c r="L15" s="4"/>
      <c r="M15" s="159"/>
      <c r="N15" s="176"/>
      <c r="O15" s="161"/>
      <c r="P15" s="161"/>
      <c r="Q15" s="161"/>
      <c r="R15" s="4"/>
      <c r="S15" s="4"/>
      <c r="T15" s="161"/>
      <c r="U15" s="161"/>
      <c r="V15" s="1"/>
      <c r="W15" s="1"/>
      <c r="X15" s="1" t="str">
        <f t="shared" si="0"/>
        <v/>
      </c>
      <c r="Y15" s="55"/>
      <c r="Z15" s="161"/>
      <c r="AA15" s="1"/>
      <c r="AB15" s="1"/>
      <c r="AC15" s="1" t="str">
        <f t="shared" si="9"/>
        <v/>
      </c>
      <c r="AD15" s="55"/>
      <c r="AE15" s="161"/>
      <c r="AF15" s="1"/>
      <c r="AG15" s="1"/>
      <c r="AH15" s="1" t="str">
        <f t="shared" si="1"/>
        <v/>
      </c>
      <c r="AI15" s="55"/>
      <c r="AJ15" s="161"/>
      <c r="AK15" s="1"/>
      <c r="AL15" s="1"/>
      <c r="AM15" s="1" t="str">
        <f t="shared" si="2"/>
        <v/>
      </c>
      <c r="AN15" s="55"/>
      <c r="AO15" s="161"/>
      <c r="AP15" s="1"/>
      <c r="AQ15" s="1"/>
      <c r="AR15" s="1" t="str">
        <f t="shared" si="3"/>
        <v/>
      </c>
      <c r="AS15" s="55"/>
      <c r="AT15" s="161"/>
      <c r="AU15" s="1"/>
      <c r="AV15" s="1"/>
      <c r="AW15" s="1" t="str">
        <f t="shared" si="4"/>
        <v/>
      </c>
      <c r="AX15" s="55"/>
      <c r="AY15" s="161"/>
      <c r="AZ15" s="1"/>
      <c r="BA15" s="1"/>
      <c r="BB15" s="1" t="str">
        <f t="shared" si="5"/>
        <v/>
      </c>
      <c r="BC15" s="55"/>
      <c r="BD15" s="161"/>
      <c r="BE15" s="1"/>
      <c r="BF15" s="1"/>
      <c r="BG15" s="1" t="str">
        <f t="shared" si="6"/>
        <v/>
      </c>
      <c r="BH15" s="55"/>
      <c r="BI15" s="161"/>
      <c r="BJ15" s="1"/>
      <c r="BK15" s="1"/>
      <c r="BL15" s="1" t="str">
        <f t="shared" si="7"/>
        <v/>
      </c>
      <c r="BM15" s="55"/>
      <c r="BN15" s="161"/>
      <c r="BO15" s="1"/>
      <c r="BP15" s="1"/>
      <c r="BQ15" s="1" t="str">
        <f t="shared" si="8"/>
        <v/>
      </c>
      <c r="BR15" s="55"/>
      <c r="BS15" s="161"/>
    </row>
    <row r="16" spans="1:71" ht="15">
      <c r="A16" s="97"/>
      <c r="B16" s="97"/>
      <c r="C16" s="97"/>
      <c r="D16" s="97"/>
      <c r="E16" s="97"/>
      <c r="F16" s="97"/>
      <c r="G16" s="1"/>
      <c r="H16" s="1"/>
      <c r="I16" s="1"/>
      <c r="J16" s="4"/>
      <c r="K16" s="4"/>
      <c r="L16" s="4"/>
      <c r="M16" s="159"/>
      <c r="N16" s="176"/>
      <c r="O16" s="161"/>
      <c r="P16" s="161"/>
      <c r="Q16" s="161"/>
      <c r="R16" s="4"/>
      <c r="S16" s="4"/>
      <c r="T16" s="161"/>
      <c r="U16" s="161"/>
      <c r="V16" s="1"/>
      <c r="W16" s="1"/>
      <c r="X16" s="1" t="str">
        <f t="shared" si="0"/>
        <v/>
      </c>
      <c r="Y16" s="55"/>
      <c r="Z16" s="161"/>
      <c r="AA16" s="1"/>
      <c r="AB16" s="1"/>
      <c r="AC16" s="1" t="str">
        <f t="shared" si="9"/>
        <v/>
      </c>
      <c r="AD16" s="55"/>
      <c r="AE16" s="161"/>
      <c r="AF16" s="1"/>
      <c r="AG16" s="1"/>
      <c r="AH16" s="1" t="str">
        <f t="shared" si="1"/>
        <v/>
      </c>
      <c r="AI16" s="55"/>
      <c r="AJ16" s="161"/>
      <c r="AK16" s="1"/>
      <c r="AL16" s="1"/>
      <c r="AM16" s="1" t="str">
        <f t="shared" si="2"/>
        <v/>
      </c>
      <c r="AN16" s="55"/>
      <c r="AO16" s="161"/>
      <c r="AP16" s="1"/>
      <c r="AQ16" s="1"/>
      <c r="AR16" s="1" t="str">
        <f t="shared" si="3"/>
        <v/>
      </c>
      <c r="AS16" s="55"/>
      <c r="AT16" s="161"/>
      <c r="AU16" s="1"/>
      <c r="AV16" s="1"/>
      <c r="AW16" s="1" t="str">
        <f t="shared" si="4"/>
        <v/>
      </c>
      <c r="AX16" s="55"/>
      <c r="AY16" s="161"/>
      <c r="AZ16" s="1"/>
      <c r="BA16" s="1"/>
      <c r="BB16" s="1" t="str">
        <f t="shared" si="5"/>
        <v/>
      </c>
      <c r="BC16" s="55"/>
      <c r="BD16" s="161"/>
      <c r="BE16" s="1"/>
      <c r="BF16" s="1"/>
      <c r="BG16" s="1" t="str">
        <f t="shared" si="6"/>
        <v/>
      </c>
      <c r="BH16" s="55"/>
      <c r="BI16" s="161"/>
      <c r="BJ16" s="1"/>
      <c r="BK16" s="1"/>
      <c r="BL16" s="1" t="str">
        <f t="shared" si="7"/>
        <v/>
      </c>
      <c r="BM16" s="55"/>
      <c r="BN16" s="161"/>
      <c r="BO16" s="1"/>
      <c r="BP16" s="1"/>
      <c r="BQ16" s="1" t="str">
        <f t="shared" si="8"/>
        <v/>
      </c>
      <c r="BR16" s="55"/>
      <c r="BS16" s="161"/>
    </row>
    <row r="17" spans="1:71" ht="15">
      <c r="A17" s="97"/>
      <c r="B17" s="97"/>
      <c r="C17" s="97"/>
      <c r="D17" s="97"/>
      <c r="E17" s="97"/>
      <c r="F17" s="97"/>
      <c r="G17" s="1"/>
      <c r="H17" s="1"/>
      <c r="I17" s="1"/>
      <c r="J17" s="4"/>
      <c r="K17" s="4"/>
      <c r="L17" s="4"/>
      <c r="M17" s="159"/>
      <c r="N17" s="176"/>
      <c r="O17" s="161"/>
      <c r="P17" s="161"/>
      <c r="Q17" s="161"/>
      <c r="R17" s="4"/>
      <c r="S17" s="4"/>
      <c r="T17" s="161"/>
      <c r="U17" s="161"/>
      <c r="V17" s="1"/>
      <c r="W17" s="1"/>
      <c r="X17" s="1" t="str">
        <f t="shared" si="0"/>
        <v/>
      </c>
      <c r="Y17" s="55"/>
      <c r="Z17" s="161"/>
      <c r="AA17" s="1"/>
      <c r="AB17" s="1"/>
      <c r="AC17" s="1" t="str">
        <f t="shared" si="9"/>
        <v/>
      </c>
      <c r="AD17" s="55"/>
      <c r="AE17" s="161"/>
      <c r="AF17" s="1"/>
      <c r="AG17" s="1"/>
      <c r="AH17" s="1" t="str">
        <f t="shared" si="1"/>
        <v/>
      </c>
      <c r="AI17" s="55"/>
      <c r="AJ17" s="161"/>
      <c r="AK17" s="1"/>
      <c r="AL17" s="1"/>
      <c r="AM17" s="1" t="str">
        <f t="shared" si="2"/>
        <v/>
      </c>
      <c r="AN17" s="55"/>
      <c r="AO17" s="161"/>
      <c r="AP17" s="1"/>
      <c r="AQ17" s="1"/>
      <c r="AR17" s="1" t="str">
        <f t="shared" si="3"/>
        <v/>
      </c>
      <c r="AS17" s="55"/>
      <c r="AT17" s="161"/>
      <c r="AU17" s="1"/>
      <c r="AV17" s="1"/>
      <c r="AW17" s="1" t="str">
        <f t="shared" si="4"/>
        <v/>
      </c>
      <c r="AX17" s="55"/>
      <c r="AY17" s="161"/>
      <c r="AZ17" s="1"/>
      <c r="BA17" s="1"/>
      <c r="BB17" s="1" t="str">
        <f t="shared" si="5"/>
        <v/>
      </c>
      <c r="BC17" s="55"/>
      <c r="BD17" s="161"/>
      <c r="BE17" s="1"/>
      <c r="BF17" s="1"/>
      <c r="BG17" s="1" t="str">
        <f t="shared" si="6"/>
        <v/>
      </c>
      <c r="BH17" s="55"/>
      <c r="BI17" s="161"/>
      <c r="BJ17" s="1"/>
      <c r="BK17" s="1"/>
      <c r="BL17" s="1" t="str">
        <f t="shared" si="7"/>
        <v/>
      </c>
      <c r="BM17" s="55"/>
      <c r="BN17" s="161"/>
      <c r="BO17" s="1"/>
      <c r="BP17" s="1"/>
      <c r="BQ17" s="1" t="str">
        <f t="shared" si="8"/>
        <v/>
      </c>
      <c r="BR17" s="55"/>
      <c r="BS17" s="161"/>
    </row>
    <row r="18" spans="1:71" ht="15">
      <c r="A18" s="97"/>
      <c r="B18" s="97"/>
      <c r="C18" s="97"/>
      <c r="D18" s="97"/>
      <c r="E18" s="97"/>
      <c r="F18" s="97"/>
      <c r="G18" s="1"/>
      <c r="H18" s="1"/>
      <c r="I18" s="1"/>
      <c r="J18" s="4"/>
      <c r="K18" s="4"/>
      <c r="L18" s="4"/>
      <c r="M18" s="159"/>
      <c r="N18" s="176"/>
      <c r="O18" s="161"/>
      <c r="P18" s="161"/>
      <c r="Q18" s="161"/>
      <c r="R18" s="4"/>
      <c r="S18" s="4"/>
      <c r="T18" s="161"/>
      <c r="U18" s="161"/>
      <c r="V18" s="1"/>
      <c r="W18" s="1"/>
      <c r="X18" s="1" t="str">
        <f t="shared" si="0"/>
        <v/>
      </c>
      <c r="Y18" s="55"/>
      <c r="Z18" s="161"/>
      <c r="AA18" s="1"/>
      <c r="AB18" s="1"/>
      <c r="AC18" s="1" t="str">
        <f t="shared" si="9"/>
        <v/>
      </c>
      <c r="AD18" s="55"/>
      <c r="AE18" s="161"/>
      <c r="AF18" s="1"/>
      <c r="AG18" s="1"/>
      <c r="AH18" s="1" t="str">
        <f t="shared" si="1"/>
        <v/>
      </c>
      <c r="AI18" s="55"/>
      <c r="AJ18" s="161"/>
      <c r="AK18" s="1"/>
      <c r="AL18" s="1"/>
      <c r="AM18" s="1" t="str">
        <f t="shared" si="2"/>
        <v/>
      </c>
      <c r="AN18" s="55"/>
      <c r="AO18" s="161"/>
      <c r="AP18" s="1"/>
      <c r="AQ18" s="1"/>
      <c r="AR18" s="1" t="str">
        <f t="shared" si="3"/>
        <v/>
      </c>
      <c r="AS18" s="55"/>
      <c r="AT18" s="161"/>
      <c r="AU18" s="1"/>
      <c r="AV18" s="1"/>
      <c r="AW18" s="1" t="str">
        <f t="shared" si="4"/>
        <v/>
      </c>
      <c r="AX18" s="55"/>
      <c r="AY18" s="161"/>
      <c r="AZ18" s="1"/>
      <c r="BA18" s="1"/>
      <c r="BB18" s="1" t="str">
        <f t="shared" si="5"/>
        <v/>
      </c>
      <c r="BC18" s="55"/>
      <c r="BD18" s="161"/>
      <c r="BE18" s="1"/>
      <c r="BF18" s="1"/>
      <c r="BG18" s="1" t="str">
        <f t="shared" si="6"/>
        <v/>
      </c>
      <c r="BH18" s="55"/>
      <c r="BI18" s="161"/>
      <c r="BJ18" s="1"/>
      <c r="BK18" s="1"/>
      <c r="BL18" s="1" t="str">
        <f t="shared" si="7"/>
        <v/>
      </c>
      <c r="BM18" s="55"/>
      <c r="BN18" s="161"/>
      <c r="BO18" s="1"/>
      <c r="BP18" s="1"/>
      <c r="BQ18" s="1" t="str">
        <f t="shared" si="8"/>
        <v/>
      </c>
      <c r="BR18" s="55"/>
      <c r="BS18" s="161"/>
    </row>
    <row r="19" spans="1:71" ht="15">
      <c r="A19" s="97"/>
      <c r="B19" s="97"/>
      <c r="C19" s="97"/>
      <c r="D19" s="97"/>
      <c r="E19" s="97"/>
      <c r="F19" s="97"/>
      <c r="G19" s="1"/>
      <c r="H19" s="1"/>
      <c r="I19" s="1"/>
      <c r="J19" s="4"/>
      <c r="K19" s="4"/>
      <c r="L19" s="4"/>
      <c r="M19" s="159"/>
      <c r="N19" s="176"/>
      <c r="O19" s="161"/>
      <c r="P19" s="161"/>
      <c r="Q19" s="161"/>
      <c r="R19" s="4"/>
      <c r="S19" s="4"/>
      <c r="T19" s="161"/>
      <c r="U19" s="161"/>
      <c r="V19" s="1"/>
      <c r="W19" s="1"/>
      <c r="X19" s="1" t="str">
        <f t="shared" si="0"/>
        <v/>
      </c>
      <c r="Y19" s="55"/>
      <c r="Z19" s="161"/>
      <c r="AA19" s="1"/>
      <c r="AB19" s="1"/>
      <c r="AC19" s="1" t="str">
        <f t="shared" si="9"/>
        <v/>
      </c>
      <c r="AD19" s="55"/>
      <c r="AE19" s="161"/>
      <c r="AF19" s="1"/>
      <c r="AG19" s="1"/>
      <c r="AH19" s="1" t="str">
        <f t="shared" si="1"/>
        <v/>
      </c>
      <c r="AI19" s="55"/>
      <c r="AJ19" s="161"/>
      <c r="AK19" s="1"/>
      <c r="AL19" s="1"/>
      <c r="AM19" s="1" t="str">
        <f t="shared" si="2"/>
        <v/>
      </c>
      <c r="AN19" s="55"/>
      <c r="AO19" s="161"/>
      <c r="AP19" s="1"/>
      <c r="AQ19" s="1"/>
      <c r="AR19" s="1" t="str">
        <f t="shared" si="3"/>
        <v/>
      </c>
      <c r="AS19" s="55"/>
      <c r="AT19" s="161"/>
      <c r="AU19" s="1"/>
      <c r="AV19" s="1"/>
      <c r="AW19" s="1" t="str">
        <f t="shared" si="4"/>
        <v/>
      </c>
      <c r="AX19" s="55"/>
      <c r="AY19" s="161"/>
      <c r="AZ19" s="1"/>
      <c r="BA19" s="1"/>
      <c r="BB19" s="1" t="str">
        <f t="shared" si="5"/>
        <v/>
      </c>
      <c r="BC19" s="55"/>
      <c r="BD19" s="161"/>
      <c r="BE19" s="1"/>
      <c r="BF19" s="1"/>
      <c r="BG19" s="1" t="str">
        <f t="shared" si="6"/>
        <v/>
      </c>
      <c r="BH19" s="55"/>
      <c r="BI19" s="161"/>
      <c r="BJ19" s="1"/>
      <c r="BK19" s="1"/>
      <c r="BL19" s="1" t="str">
        <f t="shared" si="7"/>
        <v/>
      </c>
      <c r="BM19" s="55"/>
      <c r="BN19" s="161"/>
      <c r="BO19" s="1"/>
      <c r="BP19" s="1"/>
      <c r="BQ19" s="1" t="str">
        <f t="shared" si="8"/>
        <v/>
      </c>
      <c r="BR19" s="55"/>
      <c r="BS19" s="161"/>
    </row>
    <row r="20" spans="1:71" ht="15">
      <c r="A20" s="97"/>
      <c r="B20" s="97"/>
      <c r="C20" s="97"/>
      <c r="D20" s="97"/>
      <c r="E20" s="97"/>
      <c r="F20" s="97"/>
      <c r="G20" s="1"/>
      <c r="H20" s="1"/>
      <c r="I20" s="1"/>
      <c r="J20" s="4"/>
      <c r="K20" s="4"/>
      <c r="L20" s="4"/>
      <c r="M20" s="159"/>
      <c r="N20" s="176"/>
      <c r="O20" s="161"/>
      <c r="P20" s="161"/>
      <c r="Q20" s="161"/>
      <c r="R20" s="4"/>
      <c r="S20" s="4"/>
      <c r="T20" s="161"/>
      <c r="U20" s="161"/>
      <c r="V20" s="1"/>
      <c r="W20" s="1"/>
      <c r="X20" s="1" t="str">
        <f t="shared" si="0"/>
        <v/>
      </c>
      <c r="Y20" s="55"/>
      <c r="Z20" s="161"/>
      <c r="AA20" s="1"/>
      <c r="AB20" s="1"/>
      <c r="AC20" s="1" t="str">
        <f t="shared" si="9"/>
        <v/>
      </c>
      <c r="AD20" s="55"/>
      <c r="AE20" s="161"/>
      <c r="AF20" s="1"/>
      <c r="AG20" s="1"/>
      <c r="AH20" s="1" t="str">
        <f t="shared" si="1"/>
        <v/>
      </c>
      <c r="AI20" s="55"/>
      <c r="AJ20" s="161"/>
      <c r="AK20" s="1"/>
      <c r="AL20" s="1"/>
      <c r="AM20" s="1" t="str">
        <f t="shared" si="2"/>
        <v/>
      </c>
      <c r="AN20" s="55"/>
      <c r="AO20" s="161"/>
      <c r="AP20" s="1"/>
      <c r="AQ20" s="1"/>
      <c r="AR20" s="1" t="str">
        <f t="shared" si="3"/>
        <v/>
      </c>
      <c r="AS20" s="55"/>
      <c r="AT20" s="161"/>
      <c r="AU20" s="1"/>
      <c r="AV20" s="1"/>
      <c r="AW20" s="1" t="str">
        <f t="shared" si="4"/>
        <v/>
      </c>
      <c r="AX20" s="55"/>
      <c r="AY20" s="161"/>
      <c r="AZ20" s="1"/>
      <c r="BA20" s="1"/>
      <c r="BB20" s="1" t="str">
        <f t="shared" si="5"/>
        <v/>
      </c>
      <c r="BC20" s="55"/>
      <c r="BD20" s="161"/>
      <c r="BE20" s="1"/>
      <c r="BF20" s="1"/>
      <c r="BG20" s="1" t="str">
        <f t="shared" si="6"/>
        <v/>
      </c>
      <c r="BH20" s="55"/>
      <c r="BI20" s="161"/>
      <c r="BJ20" s="1"/>
      <c r="BK20" s="1"/>
      <c r="BL20" s="1" t="str">
        <f t="shared" si="7"/>
        <v/>
      </c>
      <c r="BM20" s="55"/>
      <c r="BN20" s="161"/>
      <c r="BO20" s="1"/>
      <c r="BP20" s="1"/>
      <c r="BQ20" s="1" t="str">
        <f t="shared" si="8"/>
        <v/>
      </c>
      <c r="BR20" s="55"/>
      <c r="BS20" s="161"/>
    </row>
    <row r="21" spans="1:71" ht="15">
      <c r="A21" s="97"/>
      <c r="B21" s="97"/>
      <c r="C21" s="97"/>
      <c r="D21" s="97"/>
      <c r="E21" s="97"/>
      <c r="F21" s="97"/>
      <c r="G21" s="1"/>
      <c r="H21" s="1"/>
      <c r="I21" s="1"/>
      <c r="J21" s="4"/>
      <c r="K21" s="4"/>
      <c r="L21" s="4"/>
      <c r="M21" s="159"/>
      <c r="N21" s="176"/>
      <c r="O21" s="161"/>
      <c r="P21" s="161"/>
      <c r="Q21" s="161"/>
      <c r="R21" s="4"/>
      <c r="S21" s="4"/>
      <c r="T21" s="161"/>
      <c r="U21" s="161"/>
      <c r="V21" s="1"/>
      <c r="W21" s="1"/>
      <c r="X21" s="1" t="str">
        <f t="shared" si="0"/>
        <v/>
      </c>
      <c r="Y21" s="55"/>
      <c r="Z21" s="161"/>
      <c r="AA21" s="1"/>
      <c r="AB21" s="1"/>
      <c r="AC21" s="1" t="str">
        <f t="shared" si="9"/>
        <v/>
      </c>
      <c r="AD21" s="55"/>
      <c r="AE21" s="161"/>
      <c r="AF21" s="1"/>
      <c r="AG21" s="1"/>
      <c r="AH21" s="1" t="str">
        <f t="shared" si="1"/>
        <v/>
      </c>
      <c r="AI21" s="55"/>
      <c r="AJ21" s="161"/>
      <c r="AK21" s="1"/>
      <c r="AL21" s="1"/>
      <c r="AM21" s="1" t="str">
        <f t="shared" si="2"/>
        <v/>
      </c>
      <c r="AN21" s="55"/>
      <c r="AO21" s="161"/>
      <c r="AP21" s="1"/>
      <c r="AQ21" s="1"/>
      <c r="AR21" s="1" t="str">
        <f t="shared" si="3"/>
        <v/>
      </c>
      <c r="AS21" s="55"/>
      <c r="AT21" s="161"/>
      <c r="AU21" s="1"/>
      <c r="AV21" s="1"/>
      <c r="AW21" s="1" t="str">
        <f t="shared" si="4"/>
        <v/>
      </c>
      <c r="AX21" s="55"/>
      <c r="AY21" s="161"/>
      <c r="AZ21" s="1"/>
      <c r="BA21" s="1"/>
      <c r="BB21" s="1" t="str">
        <f t="shared" si="5"/>
        <v/>
      </c>
      <c r="BC21" s="55"/>
      <c r="BD21" s="161"/>
      <c r="BE21" s="1"/>
      <c r="BF21" s="1"/>
      <c r="BG21" s="1" t="str">
        <f t="shared" si="6"/>
        <v/>
      </c>
      <c r="BH21" s="55"/>
      <c r="BI21" s="161"/>
      <c r="BJ21" s="1"/>
      <c r="BK21" s="1"/>
      <c r="BL21" s="1" t="str">
        <f t="shared" si="7"/>
        <v/>
      </c>
      <c r="BM21" s="55"/>
      <c r="BN21" s="161"/>
      <c r="BO21" s="1"/>
      <c r="BP21" s="1"/>
      <c r="BQ21" s="1" t="str">
        <f t="shared" si="8"/>
        <v/>
      </c>
      <c r="BR21" s="55"/>
      <c r="BS21" s="161"/>
    </row>
    <row r="22" spans="1:71" ht="15">
      <c r="A22" s="97"/>
      <c r="B22" s="97"/>
      <c r="C22" s="97"/>
      <c r="D22" s="97"/>
      <c r="E22" s="97"/>
      <c r="F22" s="97"/>
      <c r="G22" s="1"/>
      <c r="H22" s="1"/>
      <c r="I22" s="1"/>
      <c r="J22" s="4"/>
      <c r="K22" s="4"/>
      <c r="L22" s="4"/>
      <c r="M22" s="159"/>
      <c r="N22" s="176"/>
      <c r="O22" s="161"/>
      <c r="P22" s="161"/>
      <c r="Q22" s="161"/>
      <c r="R22" s="4"/>
      <c r="S22" s="4"/>
      <c r="T22" s="161"/>
      <c r="U22" s="161"/>
      <c r="V22" s="1"/>
      <c r="W22" s="1"/>
      <c r="X22" s="1" t="str">
        <f t="shared" si="0"/>
        <v/>
      </c>
      <c r="Y22" s="55"/>
      <c r="Z22" s="161"/>
      <c r="AA22" s="1"/>
      <c r="AB22" s="1"/>
      <c r="AC22" s="1" t="str">
        <f t="shared" si="9"/>
        <v/>
      </c>
      <c r="AD22" s="55"/>
      <c r="AE22" s="161"/>
      <c r="AF22" s="1"/>
      <c r="AG22" s="1"/>
      <c r="AH22" s="1" t="str">
        <f t="shared" si="1"/>
        <v/>
      </c>
      <c r="AI22" s="55"/>
      <c r="AJ22" s="161"/>
      <c r="AK22" s="1"/>
      <c r="AL22" s="1"/>
      <c r="AM22" s="1" t="str">
        <f t="shared" si="2"/>
        <v/>
      </c>
      <c r="AN22" s="55"/>
      <c r="AO22" s="161"/>
      <c r="AP22" s="1"/>
      <c r="AQ22" s="1"/>
      <c r="AR22" s="1" t="str">
        <f t="shared" si="3"/>
        <v/>
      </c>
      <c r="AS22" s="55"/>
      <c r="AT22" s="161"/>
      <c r="AU22" s="1"/>
      <c r="AV22" s="1"/>
      <c r="AW22" s="1" t="str">
        <f t="shared" si="4"/>
        <v/>
      </c>
      <c r="AX22" s="55"/>
      <c r="AY22" s="161"/>
      <c r="AZ22" s="1"/>
      <c r="BA22" s="1"/>
      <c r="BB22" s="1" t="str">
        <f t="shared" si="5"/>
        <v/>
      </c>
      <c r="BC22" s="55"/>
      <c r="BD22" s="161"/>
      <c r="BE22" s="1"/>
      <c r="BF22" s="1"/>
      <c r="BG22" s="1" t="str">
        <f t="shared" si="6"/>
        <v/>
      </c>
      <c r="BH22" s="55"/>
      <c r="BI22" s="161"/>
      <c r="BJ22" s="1"/>
      <c r="BK22" s="1"/>
      <c r="BL22" s="1" t="str">
        <f t="shared" si="7"/>
        <v/>
      </c>
      <c r="BM22" s="55"/>
      <c r="BN22" s="161"/>
      <c r="BO22" s="1"/>
      <c r="BP22" s="1"/>
      <c r="BQ22" s="1" t="str">
        <f t="shared" si="8"/>
        <v/>
      </c>
      <c r="BR22" s="55"/>
      <c r="BS22" s="161"/>
    </row>
    <row r="23" spans="1:71" ht="15">
      <c r="A23" s="97"/>
      <c r="B23" s="97"/>
      <c r="C23" s="97"/>
      <c r="D23" s="97"/>
      <c r="E23" s="97"/>
      <c r="F23" s="97"/>
      <c r="G23" s="1"/>
      <c r="H23" s="1"/>
      <c r="I23" s="1"/>
      <c r="J23" s="4"/>
      <c r="K23" s="4"/>
      <c r="L23" s="4"/>
      <c r="M23" s="159"/>
      <c r="N23" s="176"/>
      <c r="O23" s="161"/>
      <c r="P23" s="161"/>
      <c r="Q23" s="161"/>
      <c r="R23" s="4"/>
      <c r="S23" s="4"/>
      <c r="T23" s="161"/>
      <c r="U23" s="161"/>
      <c r="V23" s="1"/>
      <c r="W23" s="1"/>
      <c r="X23" s="1" t="str">
        <f t="shared" si="0"/>
        <v/>
      </c>
      <c r="Y23" s="55"/>
      <c r="Z23" s="161"/>
      <c r="AA23" s="1"/>
      <c r="AB23" s="1"/>
      <c r="AC23" s="1" t="str">
        <f t="shared" si="9"/>
        <v/>
      </c>
      <c r="AD23" s="55"/>
      <c r="AE23" s="161"/>
      <c r="AF23" s="1"/>
      <c r="AG23" s="1"/>
      <c r="AH23" s="1" t="str">
        <f t="shared" si="1"/>
        <v/>
      </c>
      <c r="AI23" s="55"/>
      <c r="AJ23" s="161"/>
      <c r="AK23" s="1"/>
      <c r="AL23" s="1"/>
      <c r="AM23" s="1" t="str">
        <f t="shared" si="2"/>
        <v/>
      </c>
      <c r="AN23" s="55"/>
      <c r="AO23" s="161"/>
      <c r="AP23" s="1"/>
      <c r="AQ23" s="1"/>
      <c r="AR23" s="1" t="str">
        <f t="shared" si="3"/>
        <v/>
      </c>
      <c r="AS23" s="55"/>
      <c r="AT23" s="161"/>
      <c r="AU23" s="1"/>
      <c r="AV23" s="1"/>
      <c r="AW23" s="1" t="str">
        <f t="shared" si="4"/>
        <v/>
      </c>
      <c r="AX23" s="55"/>
      <c r="AY23" s="161"/>
      <c r="AZ23" s="1"/>
      <c r="BA23" s="1"/>
      <c r="BB23" s="1" t="str">
        <f t="shared" si="5"/>
        <v/>
      </c>
      <c r="BC23" s="55"/>
      <c r="BD23" s="161"/>
      <c r="BE23" s="1"/>
      <c r="BF23" s="1"/>
      <c r="BG23" s="1" t="str">
        <f t="shared" si="6"/>
        <v/>
      </c>
      <c r="BH23" s="55"/>
      <c r="BI23" s="161"/>
      <c r="BJ23" s="1"/>
      <c r="BK23" s="1"/>
      <c r="BL23" s="1" t="str">
        <f t="shared" si="7"/>
        <v/>
      </c>
      <c r="BM23" s="55"/>
      <c r="BN23" s="161"/>
      <c r="BO23" s="1"/>
      <c r="BP23" s="1"/>
      <c r="BQ23" s="1" t="str">
        <f t="shared" si="8"/>
        <v/>
      </c>
      <c r="BR23" s="55"/>
      <c r="BS23" s="161"/>
    </row>
    <row r="24" spans="1:71" ht="15">
      <c r="A24" s="97"/>
      <c r="B24" s="97"/>
      <c r="C24" s="97"/>
      <c r="D24" s="97"/>
      <c r="E24" s="97"/>
      <c r="F24" s="97"/>
      <c r="G24" s="1"/>
      <c r="H24" s="1"/>
      <c r="I24" s="1"/>
      <c r="J24" s="4"/>
      <c r="K24" s="4"/>
      <c r="L24" s="4"/>
      <c r="M24" s="159"/>
      <c r="N24" s="176"/>
      <c r="O24" s="161"/>
      <c r="P24" s="161"/>
      <c r="Q24" s="161"/>
      <c r="R24" s="4"/>
      <c r="S24" s="4"/>
      <c r="T24" s="161"/>
      <c r="U24" s="161"/>
      <c r="V24" s="1"/>
      <c r="W24" s="1"/>
      <c r="X24" s="1" t="str">
        <f t="shared" si="0"/>
        <v/>
      </c>
      <c r="Y24" s="55"/>
      <c r="Z24" s="161"/>
      <c r="AA24" s="1"/>
      <c r="AB24" s="1"/>
      <c r="AC24" s="1" t="str">
        <f t="shared" si="9"/>
        <v/>
      </c>
      <c r="AD24" s="55"/>
      <c r="AE24" s="161"/>
      <c r="AF24" s="1"/>
      <c r="AG24" s="1"/>
      <c r="AH24" s="1" t="str">
        <f t="shared" si="1"/>
        <v/>
      </c>
      <c r="AI24" s="55"/>
      <c r="AJ24" s="161"/>
      <c r="AK24" s="1"/>
      <c r="AL24" s="1"/>
      <c r="AM24" s="1" t="str">
        <f t="shared" si="2"/>
        <v/>
      </c>
      <c r="AN24" s="55"/>
      <c r="AO24" s="161"/>
      <c r="AP24" s="1"/>
      <c r="AQ24" s="1"/>
      <c r="AR24" s="1" t="str">
        <f t="shared" si="3"/>
        <v/>
      </c>
      <c r="AS24" s="55"/>
      <c r="AT24" s="161"/>
      <c r="AU24" s="1"/>
      <c r="AV24" s="1"/>
      <c r="AW24" s="1" t="str">
        <f t="shared" si="4"/>
        <v/>
      </c>
      <c r="AX24" s="55"/>
      <c r="AY24" s="161"/>
      <c r="AZ24" s="1"/>
      <c r="BA24" s="1"/>
      <c r="BB24" s="1" t="str">
        <f t="shared" si="5"/>
        <v/>
      </c>
      <c r="BC24" s="55"/>
      <c r="BD24" s="161"/>
      <c r="BE24" s="1"/>
      <c r="BF24" s="1"/>
      <c r="BG24" s="1" t="str">
        <f t="shared" si="6"/>
        <v/>
      </c>
      <c r="BH24" s="55"/>
      <c r="BI24" s="161"/>
      <c r="BJ24" s="1"/>
      <c r="BK24" s="1"/>
      <c r="BL24" s="1" t="str">
        <f t="shared" si="7"/>
        <v/>
      </c>
      <c r="BM24" s="55"/>
      <c r="BN24" s="161"/>
      <c r="BO24" s="1"/>
      <c r="BP24" s="1"/>
      <c r="BQ24" s="1" t="str">
        <f t="shared" si="8"/>
        <v/>
      </c>
      <c r="BR24" s="55"/>
      <c r="BS24" s="161"/>
    </row>
    <row r="25" spans="1:71" ht="15">
      <c r="A25" s="97"/>
      <c r="B25" s="97"/>
      <c r="C25" s="97"/>
      <c r="D25" s="97"/>
      <c r="E25" s="97"/>
      <c r="F25" s="97"/>
      <c r="G25" s="1"/>
      <c r="H25" s="1"/>
      <c r="I25" s="1"/>
      <c r="J25" s="4"/>
      <c r="K25" s="4"/>
      <c r="L25" s="4"/>
      <c r="M25" s="159"/>
      <c r="N25" s="176"/>
      <c r="O25" s="161"/>
      <c r="P25" s="161"/>
      <c r="Q25" s="161"/>
      <c r="R25" s="4"/>
      <c r="S25" s="4"/>
      <c r="T25" s="161"/>
      <c r="U25" s="161"/>
      <c r="V25" s="1"/>
      <c r="W25" s="1"/>
      <c r="X25" s="1" t="str">
        <f t="shared" si="0"/>
        <v/>
      </c>
      <c r="Y25" s="55"/>
      <c r="Z25" s="161"/>
      <c r="AA25" s="1"/>
      <c r="AB25" s="1"/>
      <c r="AC25" s="1" t="str">
        <f t="shared" si="9"/>
        <v/>
      </c>
      <c r="AD25" s="55"/>
      <c r="AE25" s="161"/>
      <c r="AF25" s="1"/>
      <c r="AG25" s="1"/>
      <c r="AH25" s="1" t="str">
        <f t="shared" si="1"/>
        <v/>
      </c>
      <c r="AI25" s="55"/>
      <c r="AJ25" s="161"/>
      <c r="AK25" s="1"/>
      <c r="AL25" s="1"/>
      <c r="AM25" s="1" t="str">
        <f t="shared" si="2"/>
        <v/>
      </c>
      <c r="AN25" s="55"/>
      <c r="AO25" s="161"/>
      <c r="AP25" s="1"/>
      <c r="AQ25" s="1"/>
      <c r="AR25" s="1" t="str">
        <f t="shared" si="3"/>
        <v/>
      </c>
      <c r="AS25" s="55"/>
      <c r="AT25" s="161"/>
      <c r="AU25" s="1"/>
      <c r="AV25" s="1"/>
      <c r="AW25" s="1" t="str">
        <f t="shared" si="4"/>
        <v/>
      </c>
      <c r="AX25" s="55"/>
      <c r="AY25" s="161"/>
      <c r="AZ25" s="1"/>
      <c r="BA25" s="1"/>
      <c r="BB25" s="1" t="str">
        <f t="shared" si="5"/>
        <v/>
      </c>
      <c r="BC25" s="55"/>
      <c r="BD25" s="161"/>
      <c r="BE25" s="1"/>
      <c r="BF25" s="1"/>
      <c r="BG25" s="1" t="str">
        <f t="shared" si="6"/>
        <v/>
      </c>
      <c r="BH25" s="55"/>
      <c r="BI25" s="161"/>
      <c r="BJ25" s="1"/>
      <c r="BK25" s="1"/>
      <c r="BL25" s="1" t="str">
        <f t="shared" si="7"/>
        <v/>
      </c>
      <c r="BM25" s="55"/>
      <c r="BN25" s="161"/>
      <c r="BO25" s="1"/>
      <c r="BP25" s="1"/>
      <c r="BQ25" s="1" t="str">
        <f t="shared" si="8"/>
        <v/>
      </c>
      <c r="BR25" s="55"/>
      <c r="BS25" s="161"/>
    </row>
    <row r="26" spans="1:71" ht="15">
      <c r="A26" s="97"/>
      <c r="B26" s="97"/>
      <c r="C26" s="97"/>
      <c r="D26" s="97"/>
      <c r="E26" s="97"/>
      <c r="F26" s="97"/>
      <c r="G26" s="1"/>
      <c r="H26" s="1"/>
      <c r="I26" s="1"/>
      <c r="J26" s="4"/>
      <c r="K26" s="4"/>
      <c r="L26" s="4"/>
      <c r="M26" s="159"/>
      <c r="N26" s="176"/>
      <c r="O26" s="161"/>
      <c r="P26" s="161"/>
      <c r="Q26" s="161"/>
      <c r="R26" s="4"/>
      <c r="S26" s="4"/>
      <c r="T26" s="161"/>
      <c r="U26" s="161"/>
      <c r="V26" s="1"/>
      <c r="W26" s="1"/>
      <c r="X26" s="1" t="str">
        <f t="shared" si="0"/>
        <v/>
      </c>
      <c r="Y26" s="55"/>
      <c r="Z26" s="161"/>
      <c r="AA26" s="1"/>
      <c r="AB26" s="1"/>
      <c r="AC26" s="1" t="str">
        <f t="shared" si="9"/>
        <v/>
      </c>
      <c r="AD26" s="55"/>
      <c r="AE26" s="161"/>
      <c r="AF26" s="1"/>
      <c r="AG26" s="1"/>
      <c r="AH26" s="1" t="str">
        <f t="shared" si="1"/>
        <v/>
      </c>
      <c r="AI26" s="55"/>
      <c r="AJ26" s="161"/>
      <c r="AK26" s="1"/>
      <c r="AL26" s="1"/>
      <c r="AM26" s="1" t="str">
        <f t="shared" si="2"/>
        <v/>
      </c>
      <c r="AN26" s="55"/>
      <c r="AO26" s="161"/>
      <c r="AP26" s="1"/>
      <c r="AQ26" s="1"/>
      <c r="AR26" s="1" t="str">
        <f t="shared" si="3"/>
        <v/>
      </c>
      <c r="AS26" s="55"/>
      <c r="AT26" s="161"/>
      <c r="AU26" s="1"/>
      <c r="AV26" s="1"/>
      <c r="AW26" s="1" t="str">
        <f t="shared" si="4"/>
        <v/>
      </c>
      <c r="AX26" s="55"/>
      <c r="AY26" s="161"/>
      <c r="AZ26" s="1"/>
      <c r="BA26" s="1"/>
      <c r="BB26" s="1" t="str">
        <f t="shared" si="5"/>
        <v/>
      </c>
      <c r="BC26" s="55"/>
      <c r="BD26" s="161"/>
      <c r="BE26" s="1"/>
      <c r="BF26" s="1"/>
      <c r="BG26" s="1" t="str">
        <f t="shared" si="6"/>
        <v/>
      </c>
      <c r="BH26" s="55"/>
      <c r="BI26" s="161"/>
      <c r="BJ26" s="1"/>
      <c r="BK26" s="1"/>
      <c r="BL26" s="1" t="str">
        <f t="shared" si="7"/>
        <v/>
      </c>
      <c r="BM26" s="55"/>
      <c r="BN26" s="161"/>
      <c r="BO26" s="1"/>
      <c r="BP26" s="1"/>
      <c r="BQ26" s="1" t="str">
        <f t="shared" si="8"/>
        <v/>
      </c>
      <c r="BR26" s="55"/>
      <c r="BS26" s="161"/>
    </row>
    <row r="27" spans="1:71" ht="15">
      <c r="A27" s="97"/>
      <c r="B27" s="97"/>
      <c r="C27" s="97"/>
      <c r="D27" s="97"/>
      <c r="E27" s="97"/>
      <c r="F27" s="97"/>
      <c r="G27" s="1"/>
      <c r="H27" s="1"/>
      <c r="I27" s="1"/>
      <c r="J27" s="4"/>
      <c r="K27" s="4"/>
      <c r="L27" s="4"/>
      <c r="M27" s="159"/>
      <c r="N27" s="176"/>
      <c r="O27" s="161"/>
      <c r="P27" s="161"/>
      <c r="Q27" s="161"/>
      <c r="R27" s="4"/>
      <c r="S27" s="4"/>
      <c r="T27" s="161"/>
      <c r="U27" s="161"/>
      <c r="V27" s="1"/>
      <c r="W27" s="1"/>
      <c r="X27" s="1" t="str">
        <f t="shared" si="0"/>
        <v/>
      </c>
      <c r="Y27" s="55"/>
      <c r="Z27" s="161"/>
      <c r="AA27" s="1"/>
      <c r="AB27" s="1"/>
      <c r="AC27" s="1" t="str">
        <f t="shared" si="9"/>
        <v/>
      </c>
      <c r="AD27" s="55"/>
      <c r="AE27" s="161"/>
      <c r="AF27" s="1"/>
      <c r="AG27" s="1"/>
      <c r="AH27" s="1" t="str">
        <f t="shared" si="1"/>
        <v/>
      </c>
      <c r="AI27" s="55"/>
      <c r="AJ27" s="161"/>
      <c r="AK27" s="1"/>
      <c r="AL27" s="1"/>
      <c r="AM27" s="1" t="str">
        <f t="shared" si="2"/>
        <v/>
      </c>
      <c r="AN27" s="55"/>
      <c r="AO27" s="161"/>
      <c r="AP27" s="1"/>
      <c r="AQ27" s="1"/>
      <c r="AR27" s="1" t="str">
        <f t="shared" si="3"/>
        <v/>
      </c>
      <c r="AS27" s="55"/>
      <c r="AT27" s="161"/>
      <c r="AU27" s="1"/>
      <c r="AV27" s="1"/>
      <c r="AW27" s="1" t="str">
        <f t="shared" si="4"/>
        <v/>
      </c>
      <c r="AX27" s="55"/>
      <c r="AY27" s="161"/>
      <c r="AZ27" s="1"/>
      <c r="BA27" s="1"/>
      <c r="BB27" s="1" t="str">
        <f t="shared" si="5"/>
        <v/>
      </c>
      <c r="BC27" s="55"/>
      <c r="BD27" s="161"/>
      <c r="BE27" s="1"/>
      <c r="BF27" s="1"/>
      <c r="BG27" s="1" t="str">
        <f t="shared" si="6"/>
        <v/>
      </c>
      <c r="BH27" s="55"/>
      <c r="BI27" s="161"/>
      <c r="BJ27" s="1"/>
      <c r="BK27" s="1"/>
      <c r="BL27" s="1" t="str">
        <f t="shared" si="7"/>
        <v/>
      </c>
      <c r="BM27" s="55"/>
      <c r="BN27" s="161"/>
      <c r="BO27" s="1"/>
      <c r="BP27" s="1"/>
      <c r="BQ27" s="1" t="str">
        <f t="shared" si="8"/>
        <v/>
      </c>
      <c r="BR27" s="55"/>
      <c r="BS27" s="161"/>
    </row>
    <row r="28" spans="1:71" ht="15">
      <c r="A28" s="97"/>
      <c r="B28" s="97"/>
      <c r="C28" s="97"/>
      <c r="D28" s="97"/>
      <c r="E28" s="97"/>
      <c r="F28" s="97"/>
      <c r="G28" s="1"/>
      <c r="H28" s="1"/>
      <c r="I28" s="1"/>
      <c r="J28" s="4"/>
      <c r="K28" s="4"/>
      <c r="L28" s="4"/>
      <c r="M28" s="159"/>
      <c r="N28" s="176"/>
      <c r="O28" s="161"/>
      <c r="P28" s="161"/>
      <c r="Q28" s="161"/>
      <c r="R28" s="4"/>
      <c r="S28" s="4"/>
      <c r="T28" s="161"/>
      <c r="U28" s="161"/>
      <c r="V28" s="1"/>
      <c r="W28" s="1"/>
      <c r="X28" s="1" t="str">
        <f t="shared" si="0"/>
        <v/>
      </c>
      <c r="Y28" s="55"/>
      <c r="Z28" s="161"/>
      <c r="AA28" s="1"/>
      <c r="AB28" s="1"/>
      <c r="AC28" s="1" t="str">
        <f t="shared" si="9"/>
        <v/>
      </c>
      <c r="AD28" s="55"/>
      <c r="AE28" s="161"/>
      <c r="AF28" s="1"/>
      <c r="AG28" s="1"/>
      <c r="AH28" s="1" t="str">
        <f t="shared" si="1"/>
        <v/>
      </c>
      <c r="AI28" s="55"/>
      <c r="AJ28" s="161"/>
      <c r="AK28" s="1"/>
      <c r="AL28" s="1"/>
      <c r="AM28" s="1" t="str">
        <f t="shared" si="2"/>
        <v/>
      </c>
      <c r="AN28" s="55"/>
      <c r="AO28" s="161"/>
      <c r="AP28" s="1"/>
      <c r="AQ28" s="1"/>
      <c r="AR28" s="1" t="str">
        <f t="shared" si="3"/>
        <v/>
      </c>
      <c r="AS28" s="55"/>
      <c r="AT28" s="161"/>
      <c r="AU28" s="1"/>
      <c r="AV28" s="1"/>
      <c r="AW28" s="1" t="str">
        <f t="shared" si="4"/>
        <v/>
      </c>
      <c r="AX28" s="55"/>
      <c r="AY28" s="161"/>
      <c r="AZ28" s="1"/>
      <c r="BA28" s="1"/>
      <c r="BB28" s="1" t="str">
        <f t="shared" si="5"/>
        <v/>
      </c>
      <c r="BC28" s="55"/>
      <c r="BD28" s="161"/>
      <c r="BE28" s="1"/>
      <c r="BF28" s="1"/>
      <c r="BG28" s="1" t="str">
        <f t="shared" si="6"/>
        <v/>
      </c>
      <c r="BH28" s="55"/>
      <c r="BI28" s="161"/>
      <c r="BJ28" s="1"/>
      <c r="BK28" s="1"/>
      <c r="BL28" s="1" t="str">
        <f t="shared" si="7"/>
        <v/>
      </c>
      <c r="BM28" s="55"/>
      <c r="BN28" s="161"/>
      <c r="BO28" s="1"/>
      <c r="BP28" s="1"/>
      <c r="BQ28" s="1" t="str">
        <f t="shared" si="8"/>
        <v/>
      </c>
      <c r="BR28" s="55"/>
      <c r="BS28" s="161"/>
    </row>
    <row r="29" spans="1:71" ht="15">
      <c r="A29" s="97"/>
      <c r="B29" s="97"/>
      <c r="C29" s="97"/>
      <c r="D29" s="97"/>
      <c r="E29" s="97"/>
      <c r="F29" s="97"/>
      <c r="G29" s="1"/>
      <c r="H29" s="1"/>
      <c r="I29" s="1"/>
      <c r="J29" s="4"/>
      <c r="K29" s="4"/>
      <c r="L29" s="4"/>
      <c r="M29" s="159"/>
      <c r="N29" s="176"/>
      <c r="O29" s="161"/>
      <c r="P29" s="161"/>
      <c r="Q29" s="161"/>
      <c r="R29" s="4"/>
      <c r="S29" s="4"/>
      <c r="T29" s="161"/>
      <c r="U29" s="161"/>
      <c r="V29" s="1"/>
      <c r="W29" s="1"/>
      <c r="X29" s="1" t="str">
        <f t="shared" si="0"/>
        <v/>
      </c>
      <c r="Y29" s="55"/>
      <c r="Z29" s="161"/>
      <c r="AA29" s="1"/>
      <c r="AB29" s="1"/>
      <c r="AC29" s="1" t="str">
        <f t="shared" si="9"/>
        <v/>
      </c>
      <c r="AD29" s="55"/>
      <c r="AE29" s="161"/>
      <c r="AF29" s="1"/>
      <c r="AG29" s="1"/>
      <c r="AH29" s="1" t="str">
        <f t="shared" si="1"/>
        <v/>
      </c>
      <c r="AI29" s="55"/>
      <c r="AJ29" s="161"/>
      <c r="AK29" s="1"/>
      <c r="AL29" s="1"/>
      <c r="AM29" s="1" t="str">
        <f t="shared" si="2"/>
        <v/>
      </c>
      <c r="AN29" s="55"/>
      <c r="AO29" s="161"/>
      <c r="AP29" s="1"/>
      <c r="AQ29" s="1"/>
      <c r="AR29" s="1" t="str">
        <f t="shared" si="3"/>
        <v/>
      </c>
      <c r="AS29" s="55"/>
      <c r="AT29" s="161"/>
      <c r="AU29" s="1"/>
      <c r="AV29" s="1"/>
      <c r="AW29" s="1" t="str">
        <f t="shared" si="4"/>
        <v/>
      </c>
      <c r="AX29" s="55"/>
      <c r="AY29" s="161"/>
      <c r="AZ29" s="1"/>
      <c r="BA29" s="1"/>
      <c r="BB29" s="1" t="str">
        <f t="shared" si="5"/>
        <v/>
      </c>
      <c r="BC29" s="55"/>
      <c r="BD29" s="161"/>
      <c r="BE29" s="1"/>
      <c r="BF29" s="1"/>
      <c r="BG29" s="1" t="str">
        <f t="shared" si="6"/>
        <v/>
      </c>
      <c r="BH29" s="55"/>
      <c r="BI29" s="161"/>
      <c r="BJ29" s="1"/>
      <c r="BK29" s="1"/>
      <c r="BL29" s="1" t="str">
        <f t="shared" si="7"/>
        <v/>
      </c>
      <c r="BM29" s="55"/>
      <c r="BN29" s="161"/>
      <c r="BO29" s="1"/>
      <c r="BP29" s="1"/>
      <c r="BQ29" s="1" t="str">
        <f t="shared" si="8"/>
        <v/>
      </c>
      <c r="BR29" s="55"/>
      <c r="BS29" s="161"/>
    </row>
    <row r="30" spans="1:71" ht="15">
      <c r="A30" s="97"/>
      <c r="B30" s="97"/>
      <c r="C30" s="97"/>
      <c r="D30" s="97"/>
      <c r="E30" s="97"/>
      <c r="F30" s="97"/>
      <c r="G30" s="1"/>
      <c r="H30" s="1"/>
      <c r="I30" s="1"/>
      <c r="J30" s="4"/>
      <c r="K30" s="4"/>
      <c r="L30" s="4"/>
      <c r="M30" s="159"/>
      <c r="N30" s="176"/>
      <c r="O30" s="161"/>
      <c r="P30" s="161"/>
      <c r="Q30" s="161"/>
      <c r="R30" s="4"/>
      <c r="S30" s="4"/>
      <c r="T30" s="161"/>
      <c r="U30" s="161"/>
      <c r="V30" s="1"/>
      <c r="W30" s="1"/>
      <c r="X30" s="1" t="str">
        <f t="shared" si="0"/>
        <v/>
      </c>
      <c r="Y30" s="55"/>
      <c r="Z30" s="161"/>
      <c r="AA30" s="1"/>
      <c r="AB30" s="1"/>
      <c r="AC30" s="1" t="str">
        <f t="shared" si="9"/>
        <v/>
      </c>
      <c r="AD30" s="55"/>
      <c r="AE30" s="161"/>
      <c r="AF30" s="1"/>
      <c r="AG30" s="1"/>
      <c r="AH30" s="1" t="str">
        <f t="shared" si="1"/>
        <v/>
      </c>
      <c r="AI30" s="55"/>
      <c r="AJ30" s="161"/>
      <c r="AK30" s="1"/>
      <c r="AL30" s="1"/>
      <c r="AM30" s="1" t="str">
        <f t="shared" si="2"/>
        <v/>
      </c>
      <c r="AN30" s="55"/>
      <c r="AO30" s="161"/>
      <c r="AP30" s="1"/>
      <c r="AQ30" s="1"/>
      <c r="AR30" s="1" t="str">
        <f t="shared" si="3"/>
        <v/>
      </c>
      <c r="AS30" s="55"/>
      <c r="AT30" s="161"/>
      <c r="AU30" s="1"/>
      <c r="AV30" s="1"/>
      <c r="AW30" s="1" t="str">
        <f t="shared" si="4"/>
        <v/>
      </c>
      <c r="AX30" s="55"/>
      <c r="AY30" s="161"/>
      <c r="AZ30" s="1"/>
      <c r="BA30" s="1"/>
      <c r="BB30" s="1" t="str">
        <f t="shared" si="5"/>
        <v/>
      </c>
      <c r="BC30" s="55"/>
      <c r="BD30" s="161"/>
      <c r="BE30" s="1"/>
      <c r="BF30" s="1"/>
      <c r="BG30" s="1" t="str">
        <f t="shared" si="6"/>
        <v/>
      </c>
      <c r="BH30" s="55"/>
      <c r="BI30" s="161"/>
      <c r="BJ30" s="1"/>
      <c r="BK30" s="1"/>
      <c r="BL30" s="1" t="str">
        <f t="shared" si="7"/>
        <v/>
      </c>
      <c r="BM30" s="55"/>
      <c r="BN30" s="161"/>
      <c r="BO30" s="1"/>
      <c r="BP30" s="1"/>
      <c r="BQ30" s="1" t="str">
        <f t="shared" si="8"/>
        <v/>
      </c>
      <c r="BR30" s="55"/>
      <c r="BS30" s="161"/>
    </row>
    <row r="31" spans="1:71" ht="15">
      <c r="A31" s="97"/>
      <c r="B31" s="97"/>
      <c r="C31" s="97"/>
      <c r="D31" s="97"/>
      <c r="E31" s="97"/>
      <c r="F31" s="97"/>
      <c r="G31" s="1"/>
      <c r="H31" s="1"/>
      <c r="I31" s="1"/>
      <c r="J31" s="4"/>
      <c r="K31" s="4"/>
      <c r="L31" s="4"/>
      <c r="M31" s="159"/>
      <c r="N31" s="176"/>
      <c r="O31" s="161"/>
      <c r="P31" s="161"/>
      <c r="Q31" s="161"/>
      <c r="R31" s="4"/>
      <c r="S31" s="4"/>
      <c r="T31" s="161"/>
      <c r="U31" s="161"/>
      <c r="V31" s="1"/>
      <c r="W31" s="1"/>
      <c r="X31" s="1" t="str">
        <f t="shared" si="0"/>
        <v/>
      </c>
      <c r="Y31" s="55"/>
      <c r="Z31" s="161"/>
      <c r="AA31" s="1"/>
      <c r="AB31" s="1"/>
      <c r="AC31" s="1" t="str">
        <f t="shared" si="9"/>
        <v/>
      </c>
      <c r="AD31" s="55"/>
      <c r="AE31" s="161"/>
      <c r="AF31" s="1"/>
      <c r="AG31" s="1"/>
      <c r="AH31" s="1" t="str">
        <f t="shared" si="1"/>
        <v/>
      </c>
      <c r="AI31" s="55"/>
      <c r="AJ31" s="161"/>
      <c r="AK31" s="1"/>
      <c r="AL31" s="1"/>
      <c r="AM31" s="1" t="str">
        <f t="shared" si="2"/>
        <v/>
      </c>
      <c r="AN31" s="55"/>
      <c r="AO31" s="161"/>
      <c r="AP31" s="1"/>
      <c r="AQ31" s="1"/>
      <c r="AR31" s="1" t="str">
        <f t="shared" si="3"/>
        <v/>
      </c>
      <c r="AS31" s="55"/>
      <c r="AT31" s="161"/>
      <c r="AU31" s="1"/>
      <c r="AV31" s="1"/>
      <c r="AW31" s="1" t="str">
        <f t="shared" si="4"/>
        <v/>
      </c>
      <c r="AX31" s="55"/>
      <c r="AY31" s="161"/>
      <c r="AZ31" s="1"/>
      <c r="BA31" s="1"/>
      <c r="BB31" s="1" t="str">
        <f t="shared" si="5"/>
        <v/>
      </c>
      <c r="BC31" s="55"/>
      <c r="BD31" s="161"/>
      <c r="BE31" s="1"/>
      <c r="BF31" s="1"/>
      <c r="BG31" s="1" t="str">
        <f t="shared" si="6"/>
        <v/>
      </c>
      <c r="BH31" s="55"/>
      <c r="BI31" s="161"/>
      <c r="BJ31" s="1"/>
      <c r="BK31" s="1"/>
      <c r="BL31" s="1" t="str">
        <f t="shared" si="7"/>
        <v/>
      </c>
      <c r="BM31" s="55"/>
      <c r="BN31" s="161"/>
      <c r="BO31" s="1"/>
      <c r="BP31" s="1"/>
      <c r="BQ31" s="1" t="str">
        <f t="shared" si="8"/>
        <v/>
      </c>
      <c r="BR31" s="55"/>
      <c r="BS31" s="161"/>
    </row>
    <row r="32" spans="1:71" ht="15">
      <c r="A32" s="97"/>
      <c r="B32" s="97"/>
      <c r="C32" s="97"/>
      <c r="D32" s="97"/>
      <c r="E32" s="97"/>
      <c r="F32" s="97"/>
      <c r="G32" s="1"/>
      <c r="H32" s="1"/>
      <c r="I32" s="1"/>
      <c r="J32" s="4"/>
      <c r="K32" s="4"/>
      <c r="L32" s="4"/>
      <c r="M32" s="159"/>
      <c r="N32" s="176"/>
      <c r="O32" s="161"/>
      <c r="P32" s="161"/>
      <c r="Q32" s="161"/>
      <c r="R32" s="4"/>
      <c r="S32" s="4"/>
      <c r="T32" s="161"/>
      <c r="U32" s="161"/>
      <c r="V32" s="1"/>
      <c r="W32" s="1"/>
      <c r="X32" s="1" t="str">
        <f t="shared" si="0"/>
        <v/>
      </c>
      <c r="Y32" s="55"/>
      <c r="Z32" s="161"/>
      <c r="AA32" s="1"/>
      <c r="AB32" s="1"/>
      <c r="AC32" s="1" t="str">
        <f t="shared" si="9"/>
        <v/>
      </c>
      <c r="AD32" s="55"/>
      <c r="AE32" s="161"/>
      <c r="AF32" s="1"/>
      <c r="AG32" s="1"/>
      <c r="AH32" s="1" t="str">
        <f t="shared" si="1"/>
        <v/>
      </c>
      <c r="AI32" s="55"/>
      <c r="AJ32" s="161"/>
      <c r="AK32" s="1"/>
      <c r="AL32" s="1"/>
      <c r="AM32" s="1" t="str">
        <f t="shared" si="2"/>
        <v/>
      </c>
      <c r="AN32" s="55"/>
      <c r="AO32" s="161"/>
      <c r="AP32" s="1"/>
      <c r="AQ32" s="1"/>
      <c r="AR32" s="1" t="str">
        <f t="shared" si="3"/>
        <v/>
      </c>
      <c r="AS32" s="55"/>
      <c r="AT32" s="161"/>
      <c r="AU32" s="1"/>
      <c r="AV32" s="1"/>
      <c r="AW32" s="1" t="str">
        <f t="shared" si="4"/>
        <v/>
      </c>
      <c r="AX32" s="55"/>
      <c r="AY32" s="161"/>
      <c r="AZ32" s="1"/>
      <c r="BA32" s="1"/>
      <c r="BB32" s="1" t="str">
        <f t="shared" si="5"/>
        <v/>
      </c>
      <c r="BC32" s="55"/>
      <c r="BD32" s="161"/>
      <c r="BE32" s="1"/>
      <c r="BF32" s="1"/>
      <c r="BG32" s="1" t="str">
        <f t="shared" si="6"/>
        <v/>
      </c>
      <c r="BH32" s="55"/>
      <c r="BI32" s="161"/>
      <c r="BJ32" s="1"/>
      <c r="BK32" s="1"/>
      <c r="BL32" s="1" t="str">
        <f t="shared" si="7"/>
        <v/>
      </c>
      <c r="BM32" s="55"/>
      <c r="BN32" s="161"/>
      <c r="BO32" s="1"/>
      <c r="BP32" s="1"/>
      <c r="BQ32" s="1" t="str">
        <f t="shared" si="8"/>
        <v/>
      </c>
      <c r="BR32" s="55"/>
      <c r="BS32" s="161"/>
    </row>
    <row r="33" spans="1:71" ht="15">
      <c r="A33" s="97"/>
      <c r="B33" s="97"/>
      <c r="C33" s="97"/>
      <c r="D33" s="97"/>
      <c r="E33" s="97"/>
      <c r="F33" s="97"/>
      <c r="G33" s="1"/>
      <c r="H33" s="1"/>
      <c r="I33" s="1"/>
      <c r="J33" s="4"/>
      <c r="K33" s="4"/>
      <c r="L33" s="4"/>
      <c r="M33" s="159"/>
      <c r="N33" s="176"/>
      <c r="O33" s="161"/>
      <c r="P33" s="161"/>
      <c r="Q33" s="161"/>
      <c r="R33" s="4"/>
      <c r="S33" s="4"/>
      <c r="T33" s="161"/>
      <c r="U33" s="161"/>
      <c r="V33" s="1"/>
      <c r="W33" s="1"/>
      <c r="X33" s="1" t="str">
        <f t="shared" si="0"/>
        <v/>
      </c>
      <c r="Y33" s="55"/>
      <c r="Z33" s="161"/>
      <c r="AA33" s="1"/>
      <c r="AB33" s="1"/>
      <c r="AC33" s="1" t="str">
        <f t="shared" si="9"/>
        <v/>
      </c>
      <c r="AD33" s="55"/>
      <c r="AE33" s="161"/>
      <c r="AF33" s="1"/>
      <c r="AG33" s="1"/>
      <c r="AH33" s="1" t="str">
        <f t="shared" si="1"/>
        <v/>
      </c>
      <c r="AI33" s="55"/>
      <c r="AJ33" s="161"/>
      <c r="AK33" s="1"/>
      <c r="AL33" s="1"/>
      <c r="AM33" s="1" t="str">
        <f t="shared" si="2"/>
        <v/>
      </c>
      <c r="AN33" s="55"/>
      <c r="AO33" s="161"/>
      <c r="AP33" s="1"/>
      <c r="AQ33" s="1"/>
      <c r="AR33" s="1" t="str">
        <f t="shared" si="3"/>
        <v/>
      </c>
      <c r="AS33" s="55"/>
      <c r="AT33" s="161"/>
      <c r="AU33" s="1"/>
      <c r="AV33" s="1"/>
      <c r="AW33" s="1" t="str">
        <f t="shared" si="4"/>
        <v/>
      </c>
      <c r="AX33" s="55"/>
      <c r="AY33" s="161"/>
      <c r="AZ33" s="1"/>
      <c r="BA33" s="1"/>
      <c r="BB33" s="1" t="str">
        <f t="shared" si="5"/>
        <v/>
      </c>
      <c r="BC33" s="55"/>
      <c r="BD33" s="161"/>
      <c r="BE33" s="1"/>
      <c r="BF33" s="1"/>
      <c r="BG33" s="1" t="str">
        <f t="shared" si="6"/>
        <v/>
      </c>
      <c r="BH33" s="55"/>
      <c r="BI33" s="161"/>
      <c r="BJ33" s="1"/>
      <c r="BK33" s="1"/>
      <c r="BL33" s="1" t="str">
        <f t="shared" si="7"/>
        <v/>
      </c>
      <c r="BM33" s="55"/>
      <c r="BN33" s="161"/>
      <c r="BO33" s="1"/>
      <c r="BP33" s="1"/>
      <c r="BQ33" s="1" t="str">
        <f t="shared" si="8"/>
        <v/>
      </c>
      <c r="BR33" s="55"/>
      <c r="BS33" s="161"/>
    </row>
    <row r="34" spans="1:71" ht="15">
      <c r="A34" s="97"/>
      <c r="B34" s="97"/>
      <c r="C34" s="97"/>
      <c r="D34" s="97"/>
      <c r="E34" s="97"/>
      <c r="F34" s="97"/>
      <c r="G34" s="1"/>
      <c r="H34" s="1"/>
      <c r="I34" s="1"/>
      <c r="J34" s="4"/>
      <c r="K34" s="4"/>
      <c r="L34" s="4"/>
      <c r="M34" s="159"/>
      <c r="N34" s="176"/>
      <c r="O34" s="161"/>
      <c r="P34" s="161"/>
      <c r="Q34" s="161"/>
      <c r="R34" s="4"/>
      <c r="S34" s="4"/>
      <c r="T34" s="161"/>
      <c r="U34" s="161"/>
      <c r="V34" s="1"/>
      <c r="W34" s="1"/>
      <c r="X34" s="1" t="str">
        <f t="shared" si="0"/>
        <v/>
      </c>
      <c r="Y34" s="55"/>
      <c r="Z34" s="161"/>
      <c r="AA34" s="1"/>
      <c r="AB34" s="1"/>
      <c r="AC34" s="1" t="str">
        <f t="shared" si="9"/>
        <v/>
      </c>
      <c r="AD34" s="55"/>
      <c r="AE34" s="161"/>
      <c r="AF34" s="1"/>
      <c r="AG34" s="1"/>
      <c r="AH34" s="1" t="str">
        <f t="shared" si="1"/>
        <v/>
      </c>
      <c r="AI34" s="55"/>
      <c r="AJ34" s="161"/>
      <c r="AK34" s="1"/>
      <c r="AL34" s="1"/>
      <c r="AM34" s="1" t="str">
        <f t="shared" si="2"/>
        <v/>
      </c>
      <c r="AN34" s="55"/>
      <c r="AO34" s="161"/>
      <c r="AP34" s="1"/>
      <c r="AQ34" s="1"/>
      <c r="AR34" s="1" t="str">
        <f t="shared" si="3"/>
        <v/>
      </c>
      <c r="AS34" s="55"/>
      <c r="AT34" s="161"/>
      <c r="AU34" s="1"/>
      <c r="AV34" s="1"/>
      <c r="AW34" s="1" t="str">
        <f t="shared" si="4"/>
        <v/>
      </c>
      <c r="AX34" s="55"/>
      <c r="AY34" s="161"/>
      <c r="AZ34" s="1"/>
      <c r="BA34" s="1"/>
      <c r="BB34" s="1" t="str">
        <f t="shared" si="5"/>
        <v/>
      </c>
      <c r="BC34" s="55"/>
      <c r="BD34" s="161"/>
      <c r="BE34" s="1"/>
      <c r="BF34" s="1"/>
      <c r="BG34" s="1" t="str">
        <f t="shared" si="6"/>
        <v/>
      </c>
      <c r="BH34" s="55"/>
      <c r="BI34" s="161"/>
      <c r="BJ34" s="1"/>
      <c r="BK34" s="1"/>
      <c r="BL34" s="1" t="str">
        <f t="shared" si="7"/>
        <v/>
      </c>
      <c r="BM34" s="55"/>
      <c r="BN34" s="161"/>
      <c r="BO34" s="1"/>
      <c r="BP34" s="1"/>
      <c r="BQ34" s="1" t="str">
        <f t="shared" si="8"/>
        <v/>
      </c>
      <c r="BR34" s="55"/>
      <c r="BS34" s="161"/>
    </row>
    <row r="35" spans="1:71" ht="15">
      <c r="A35" s="97"/>
      <c r="B35" s="97"/>
      <c r="C35" s="97"/>
      <c r="D35" s="97"/>
      <c r="E35" s="97"/>
      <c r="F35" s="97"/>
      <c r="G35" s="1"/>
      <c r="H35" s="1"/>
      <c r="I35" s="1"/>
      <c r="J35" s="4"/>
      <c r="K35" s="4"/>
      <c r="L35" s="4"/>
      <c r="M35" s="159"/>
      <c r="N35" s="176"/>
      <c r="O35" s="161"/>
      <c r="P35" s="161"/>
      <c r="Q35" s="161"/>
      <c r="R35" s="4"/>
      <c r="S35" s="4"/>
      <c r="T35" s="161"/>
      <c r="U35" s="161"/>
      <c r="V35" s="1"/>
      <c r="W35" s="1"/>
      <c r="X35" s="1" t="str">
        <f t="shared" si="0"/>
        <v/>
      </c>
      <c r="Y35" s="55"/>
      <c r="Z35" s="161"/>
      <c r="AA35" s="1"/>
      <c r="AB35" s="1"/>
      <c r="AC35" s="1" t="str">
        <f t="shared" si="9"/>
        <v/>
      </c>
      <c r="AD35" s="55"/>
      <c r="AE35" s="161"/>
      <c r="AF35" s="1"/>
      <c r="AG35" s="1"/>
      <c r="AH35" s="1" t="str">
        <f t="shared" si="1"/>
        <v/>
      </c>
      <c r="AI35" s="55"/>
      <c r="AJ35" s="161"/>
      <c r="AK35" s="1"/>
      <c r="AL35" s="1"/>
      <c r="AM35" s="1" t="str">
        <f t="shared" si="2"/>
        <v/>
      </c>
      <c r="AN35" s="55"/>
      <c r="AO35" s="161"/>
      <c r="AP35" s="1"/>
      <c r="AQ35" s="1"/>
      <c r="AR35" s="1" t="str">
        <f t="shared" si="3"/>
        <v/>
      </c>
      <c r="AS35" s="55"/>
      <c r="AT35" s="161"/>
      <c r="AU35" s="1"/>
      <c r="AV35" s="1"/>
      <c r="AW35" s="1" t="str">
        <f t="shared" si="4"/>
        <v/>
      </c>
      <c r="AX35" s="55"/>
      <c r="AY35" s="161"/>
      <c r="AZ35" s="1"/>
      <c r="BA35" s="1"/>
      <c r="BB35" s="1" t="str">
        <f t="shared" si="5"/>
        <v/>
      </c>
      <c r="BC35" s="55"/>
      <c r="BD35" s="161"/>
      <c r="BE35" s="1"/>
      <c r="BF35" s="1"/>
      <c r="BG35" s="1" t="str">
        <f t="shared" si="6"/>
        <v/>
      </c>
      <c r="BH35" s="55"/>
      <c r="BI35" s="161"/>
      <c r="BJ35" s="1"/>
      <c r="BK35" s="1"/>
      <c r="BL35" s="1" t="str">
        <f t="shared" si="7"/>
        <v/>
      </c>
      <c r="BM35" s="55"/>
      <c r="BN35" s="161"/>
      <c r="BO35" s="1"/>
      <c r="BP35" s="1"/>
      <c r="BQ35" s="1" t="str">
        <f t="shared" si="8"/>
        <v/>
      </c>
      <c r="BR35" s="55"/>
      <c r="BS35" s="161"/>
    </row>
    <row r="36" spans="1:71" ht="15">
      <c r="A36" s="97"/>
      <c r="B36" s="97"/>
      <c r="C36" s="97"/>
      <c r="D36" s="97"/>
      <c r="E36" s="97"/>
      <c r="F36" s="97"/>
      <c r="G36" s="1"/>
      <c r="H36" s="1"/>
      <c r="I36" s="1"/>
      <c r="J36" s="4"/>
      <c r="K36" s="4"/>
      <c r="L36" s="4"/>
      <c r="M36" s="159"/>
      <c r="N36" s="176"/>
      <c r="O36" s="161"/>
      <c r="P36" s="161"/>
      <c r="Q36" s="161"/>
      <c r="R36" s="4"/>
      <c r="S36" s="4"/>
      <c r="T36" s="161"/>
      <c r="U36" s="161"/>
      <c r="V36" s="1"/>
      <c r="W36" s="1"/>
      <c r="X36" s="1" t="str">
        <f t="shared" si="0"/>
        <v/>
      </c>
      <c r="Y36" s="55"/>
      <c r="Z36" s="161"/>
      <c r="AA36" s="1"/>
      <c r="AB36" s="1"/>
      <c r="AC36" s="1" t="str">
        <f t="shared" si="9"/>
        <v/>
      </c>
      <c r="AD36" s="55"/>
      <c r="AE36" s="161"/>
      <c r="AF36" s="1"/>
      <c r="AG36" s="1"/>
      <c r="AH36" s="1" t="str">
        <f t="shared" si="1"/>
        <v/>
      </c>
      <c r="AI36" s="55"/>
      <c r="AJ36" s="161"/>
      <c r="AK36" s="1"/>
      <c r="AL36" s="1"/>
      <c r="AM36" s="1" t="str">
        <f t="shared" si="2"/>
        <v/>
      </c>
      <c r="AN36" s="55"/>
      <c r="AO36" s="161"/>
      <c r="AP36" s="1"/>
      <c r="AQ36" s="1"/>
      <c r="AR36" s="1" t="str">
        <f t="shared" si="3"/>
        <v/>
      </c>
      <c r="AS36" s="55"/>
      <c r="AT36" s="161"/>
      <c r="AU36" s="1"/>
      <c r="AV36" s="1"/>
      <c r="AW36" s="1" t="str">
        <f t="shared" si="4"/>
        <v/>
      </c>
      <c r="AX36" s="55"/>
      <c r="AY36" s="161"/>
      <c r="AZ36" s="1"/>
      <c r="BA36" s="1"/>
      <c r="BB36" s="1" t="str">
        <f t="shared" si="5"/>
        <v/>
      </c>
      <c r="BC36" s="55"/>
      <c r="BD36" s="161"/>
      <c r="BE36" s="1"/>
      <c r="BF36" s="1"/>
      <c r="BG36" s="1" t="str">
        <f t="shared" si="6"/>
        <v/>
      </c>
      <c r="BH36" s="55"/>
      <c r="BI36" s="161"/>
      <c r="BJ36" s="1"/>
      <c r="BK36" s="1"/>
      <c r="BL36" s="1" t="str">
        <f t="shared" si="7"/>
        <v/>
      </c>
      <c r="BM36" s="55"/>
      <c r="BN36" s="161"/>
      <c r="BO36" s="1"/>
      <c r="BP36" s="1"/>
      <c r="BQ36" s="1" t="str">
        <f t="shared" si="8"/>
        <v/>
      </c>
      <c r="BR36" s="55"/>
      <c r="BS36" s="161"/>
    </row>
    <row r="37" spans="1:71" ht="15">
      <c r="A37" s="97"/>
      <c r="B37" s="97"/>
      <c r="C37" s="97"/>
      <c r="D37" s="97"/>
      <c r="E37" s="97"/>
      <c r="F37" s="97"/>
      <c r="G37" s="1"/>
      <c r="H37" s="1"/>
      <c r="I37" s="1"/>
      <c r="J37" s="4"/>
      <c r="K37" s="4"/>
      <c r="L37" s="4"/>
      <c r="M37" s="159"/>
      <c r="N37" s="176"/>
      <c r="O37" s="161"/>
      <c r="P37" s="161"/>
      <c r="Q37" s="161"/>
      <c r="R37" s="4"/>
      <c r="S37" s="4"/>
      <c r="T37" s="161"/>
      <c r="U37" s="161"/>
      <c r="V37" s="1"/>
      <c r="W37" s="1"/>
      <c r="X37" s="1" t="str">
        <f t="shared" si="0"/>
        <v/>
      </c>
      <c r="Y37" s="55"/>
      <c r="Z37" s="161"/>
      <c r="AA37" s="1"/>
      <c r="AB37" s="1"/>
      <c r="AC37" s="1" t="str">
        <f t="shared" si="9"/>
        <v/>
      </c>
      <c r="AD37" s="55"/>
      <c r="AE37" s="161"/>
      <c r="AF37" s="1"/>
      <c r="AG37" s="1"/>
      <c r="AH37" s="1" t="str">
        <f t="shared" si="1"/>
        <v/>
      </c>
      <c r="AI37" s="55"/>
      <c r="AJ37" s="161"/>
      <c r="AK37" s="1"/>
      <c r="AL37" s="1"/>
      <c r="AM37" s="1" t="str">
        <f t="shared" si="2"/>
        <v/>
      </c>
      <c r="AN37" s="55"/>
      <c r="AO37" s="161"/>
      <c r="AP37" s="1"/>
      <c r="AQ37" s="1"/>
      <c r="AR37" s="1" t="str">
        <f t="shared" si="3"/>
        <v/>
      </c>
      <c r="AS37" s="55"/>
      <c r="AT37" s="161"/>
      <c r="AU37" s="1"/>
      <c r="AV37" s="1"/>
      <c r="AW37" s="1" t="str">
        <f t="shared" si="4"/>
        <v/>
      </c>
      <c r="AX37" s="55"/>
      <c r="AY37" s="161"/>
      <c r="AZ37" s="1"/>
      <c r="BA37" s="1"/>
      <c r="BB37" s="1" t="str">
        <f t="shared" si="5"/>
        <v/>
      </c>
      <c r="BC37" s="55"/>
      <c r="BD37" s="161"/>
      <c r="BE37" s="1"/>
      <c r="BF37" s="1"/>
      <c r="BG37" s="1" t="str">
        <f t="shared" si="6"/>
        <v/>
      </c>
      <c r="BH37" s="55"/>
      <c r="BI37" s="161"/>
      <c r="BJ37" s="1"/>
      <c r="BK37" s="1"/>
      <c r="BL37" s="1" t="str">
        <f t="shared" si="7"/>
        <v/>
      </c>
      <c r="BM37" s="55"/>
      <c r="BN37" s="161"/>
      <c r="BO37" s="1"/>
      <c r="BP37" s="1"/>
      <c r="BQ37" s="1" t="str">
        <f t="shared" si="8"/>
        <v/>
      </c>
      <c r="BR37" s="55"/>
      <c r="BS37" s="161"/>
    </row>
    <row r="38" spans="1:71" ht="15">
      <c r="A38" s="97"/>
      <c r="B38" s="97"/>
      <c r="C38" s="97"/>
      <c r="D38" s="97"/>
      <c r="E38" s="97"/>
      <c r="F38" s="97"/>
      <c r="G38" s="1"/>
      <c r="H38" s="1"/>
      <c r="I38" s="1"/>
      <c r="J38" s="4"/>
      <c r="K38" s="4"/>
      <c r="L38" s="4"/>
      <c r="M38" s="159"/>
      <c r="N38" s="176"/>
      <c r="O38" s="161"/>
      <c r="P38" s="161"/>
      <c r="Q38" s="161"/>
      <c r="R38" s="4"/>
      <c r="S38" s="4"/>
      <c r="T38" s="161"/>
      <c r="U38" s="161"/>
      <c r="V38" s="1"/>
      <c r="W38" s="1"/>
      <c r="X38" s="1" t="str">
        <f t="shared" si="0"/>
        <v/>
      </c>
      <c r="Y38" s="55"/>
      <c r="Z38" s="161"/>
      <c r="AA38" s="1"/>
      <c r="AB38" s="1"/>
      <c r="AC38" s="1" t="str">
        <f t="shared" si="9"/>
        <v/>
      </c>
      <c r="AD38" s="55"/>
      <c r="AE38" s="161"/>
      <c r="AF38" s="1"/>
      <c r="AG38" s="1"/>
      <c r="AH38" s="1" t="str">
        <f t="shared" si="1"/>
        <v/>
      </c>
      <c r="AI38" s="55"/>
      <c r="AJ38" s="161"/>
      <c r="AK38" s="1"/>
      <c r="AL38" s="1"/>
      <c r="AM38" s="1" t="str">
        <f t="shared" si="2"/>
        <v/>
      </c>
      <c r="AN38" s="55"/>
      <c r="AO38" s="161"/>
      <c r="AP38" s="1"/>
      <c r="AQ38" s="1"/>
      <c r="AR38" s="1" t="str">
        <f t="shared" si="3"/>
        <v/>
      </c>
      <c r="AS38" s="55"/>
      <c r="AT38" s="161"/>
      <c r="AU38" s="1"/>
      <c r="AV38" s="1"/>
      <c r="AW38" s="1" t="str">
        <f t="shared" si="4"/>
        <v/>
      </c>
      <c r="AX38" s="55"/>
      <c r="AY38" s="161"/>
      <c r="AZ38" s="1"/>
      <c r="BA38" s="1"/>
      <c r="BB38" s="1" t="str">
        <f t="shared" si="5"/>
        <v/>
      </c>
      <c r="BC38" s="55"/>
      <c r="BD38" s="161"/>
      <c r="BE38" s="1"/>
      <c r="BF38" s="1"/>
      <c r="BG38" s="1" t="str">
        <f t="shared" si="6"/>
        <v/>
      </c>
      <c r="BH38" s="55"/>
      <c r="BI38" s="161"/>
      <c r="BJ38" s="1"/>
      <c r="BK38" s="1"/>
      <c r="BL38" s="1" t="str">
        <f t="shared" si="7"/>
        <v/>
      </c>
      <c r="BM38" s="55"/>
      <c r="BN38" s="161"/>
      <c r="BO38" s="1"/>
      <c r="BP38" s="1"/>
      <c r="BQ38" s="1" t="str">
        <f t="shared" si="8"/>
        <v/>
      </c>
      <c r="BR38" s="55"/>
      <c r="BS38" s="161"/>
    </row>
    <row r="39" spans="1:71" ht="15">
      <c r="A39" s="97"/>
      <c r="B39" s="97"/>
      <c r="C39" s="97"/>
      <c r="D39" s="97"/>
      <c r="E39" s="97"/>
      <c r="F39" s="97"/>
      <c r="G39" s="1"/>
      <c r="H39" s="1"/>
      <c r="I39" s="1"/>
      <c r="J39" s="4"/>
      <c r="K39" s="4"/>
      <c r="L39" s="4"/>
      <c r="M39" s="159"/>
      <c r="N39" s="176"/>
      <c r="O39" s="161"/>
      <c r="P39" s="161"/>
      <c r="Q39" s="161"/>
      <c r="R39" s="4"/>
      <c r="S39" s="4"/>
      <c r="T39" s="161"/>
      <c r="U39" s="161"/>
      <c r="V39" s="1"/>
      <c r="W39" s="1"/>
      <c r="X39" s="1" t="str">
        <f t="shared" si="0"/>
        <v/>
      </c>
      <c r="Y39" s="55"/>
      <c r="Z39" s="161"/>
      <c r="AA39" s="1"/>
      <c r="AB39" s="1"/>
      <c r="AC39" s="1" t="str">
        <f t="shared" si="9"/>
        <v/>
      </c>
      <c r="AD39" s="55"/>
      <c r="AE39" s="161"/>
      <c r="AF39" s="1"/>
      <c r="AG39" s="1"/>
      <c r="AH39" s="1" t="str">
        <f t="shared" si="1"/>
        <v/>
      </c>
      <c r="AI39" s="55"/>
      <c r="AJ39" s="161"/>
      <c r="AK39" s="1"/>
      <c r="AL39" s="1"/>
      <c r="AM39" s="1" t="str">
        <f t="shared" si="2"/>
        <v/>
      </c>
      <c r="AN39" s="55"/>
      <c r="AO39" s="161"/>
      <c r="AP39" s="1"/>
      <c r="AQ39" s="1"/>
      <c r="AR39" s="1" t="str">
        <f t="shared" si="3"/>
        <v/>
      </c>
      <c r="AS39" s="55"/>
      <c r="AT39" s="161"/>
      <c r="AU39" s="1"/>
      <c r="AV39" s="1"/>
      <c r="AW39" s="1" t="str">
        <f t="shared" si="4"/>
        <v/>
      </c>
      <c r="AX39" s="55"/>
      <c r="AY39" s="161"/>
      <c r="AZ39" s="1"/>
      <c r="BA39" s="1"/>
      <c r="BB39" s="1" t="str">
        <f t="shared" si="5"/>
        <v/>
      </c>
      <c r="BC39" s="55"/>
      <c r="BD39" s="161"/>
      <c r="BE39" s="1"/>
      <c r="BF39" s="1"/>
      <c r="BG39" s="1" t="str">
        <f t="shared" si="6"/>
        <v/>
      </c>
      <c r="BH39" s="55"/>
      <c r="BI39" s="161"/>
      <c r="BJ39" s="1"/>
      <c r="BK39" s="1"/>
      <c r="BL39" s="1" t="str">
        <f t="shared" si="7"/>
        <v/>
      </c>
      <c r="BM39" s="55"/>
      <c r="BN39" s="161"/>
      <c r="BO39" s="1"/>
      <c r="BP39" s="1"/>
      <c r="BQ39" s="1" t="str">
        <f t="shared" si="8"/>
        <v/>
      </c>
      <c r="BR39" s="55"/>
      <c r="BS39" s="161"/>
    </row>
    <row r="40" spans="1:71" ht="15">
      <c r="A40" s="97"/>
      <c r="B40" s="97"/>
      <c r="C40" s="97"/>
      <c r="D40" s="97"/>
      <c r="E40" s="97"/>
      <c r="F40" s="97"/>
      <c r="G40" s="1"/>
      <c r="H40" s="1"/>
      <c r="I40" s="1"/>
      <c r="J40" s="4"/>
      <c r="K40" s="4"/>
      <c r="L40" s="4"/>
      <c r="M40" s="159"/>
      <c r="N40" s="176"/>
      <c r="O40" s="161"/>
      <c r="P40" s="161"/>
      <c r="Q40" s="161"/>
      <c r="R40" s="4"/>
      <c r="S40" s="4"/>
      <c r="T40" s="161"/>
      <c r="U40" s="161"/>
      <c r="V40" s="1"/>
      <c r="W40" s="1"/>
      <c r="X40" s="1" t="str">
        <f t="shared" si="0"/>
        <v/>
      </c>
      <c r="Y40" s="55"/>
      <c r="Z40" s="161"/>
      <c r="AA40" s="1"/>
      <c r="AB40" s="1"/>
      <c r="AC40" s="1" t="str">
        <f t="shared" si="9"/>
        <v/>
      </c>
      <c r="AD40" s="55"/>
      <c r="AE40" s="161"/>
      <c r="AF40" s="1"/>
      <c r="AG40" s="1"/>
      <c r="AH40" s="1" t="str">
        <f t="shared" si="1"/>
        <v/>
      </c>
      <c r="AI40" s="55"/>
      <c r="AJ40" s="161"/>
      <c r="AK40" s="1"/>
      <c r="AL40" s="1"/>
      <c r="AM40" s="1" t="str">
        <f t="shared" si="2"/>
        <v/>
      </c>
      <c r="AN40" s="55"/>
      <c r="AO40" s="161"/>
      <c r="AP40" s="1"/>
      <c r="AQ40" s="1"/>
      <c r="AR40" s="1" t="str">
        <f t="shared" si="3"/>
        <v/>
      </c>
      <c r="AS40" s="55"/>
      <c r="AT40" s="161"/>
      <c r="AU40" s="1"/>
      <c r="AV40" s="1"/>
      <c r="AW40" s="1" t="str">
        <f t="shared" si="4"/>
        <v/>
      </c>
      <c r="AX40" s="55"/>
      <c r="AY40" s="161"/>
      <c r="AZ40" s="1"/>
      <c r="BA40" s="1"/>
      <c r="BB40" s="1" t="str">
        <f t="shared" si="5"/>
        <v/>
      </c>
      <c r="BC40" s="55"/>
      <c r="BD40" s="161"/>
      <c r="BE40" s="1"/>
      <c r="BF40" s="1"/>
      <c r="BG40" s="1" t="str">
        <f t="shared" si="6"/>
        <v/>
      </c>
      <c r="BH40" s="55"/>
      <c r="BI40" s="161"/>
      <c r="BJ40" s="1"/>
      <c r="BK40" s="1"/>
      <c r="BL40" s="1" t="str">
        <f t="shared" si="7"/>
        <v/>
      </c>
      <c r="BM40" s="55"/>
      <c r="BN40" s="161"/>
      <c r="BO40" s="1"/>
      <c r="BP40" s="1"/>
      <c r="BQ40" s="1" t="str">
        <f t="shared" si="8"/>
        <v/>
      </c>
      <c r="BR40" s="55"/>
      <c r="BS40" s="161"/>
    </row>
    <row r="41" spans="1:71" ht="15">
      <c r="A41" s="97"/>
      <c r="B41" s="97"/>
      <c r="C41" s="97"/>
      <c r="D41" s="97"/>
      <c r="E41" s="97"/>
      <c r="F41" s="97"/>
      <c r="G41" s="1"/>
      <c r="H41" s="1"/>
      <c r="I41" s="1"/>
      <c r="J41" s="4"/>
      <c r="K41" s="4"/>
      <c r="L41" s="4"/>
      <c r="M41" s="159"/>
      <c r="N41" s="176"/>
      <c r="O41" s="161"/>
      <c r="P41" s="161"/>
      <c r="Q41" s="161"/>
      <c r="R41" s="4"/>
      <c r="S41" s="4"/>
      <c r="T41" s="161"/>
      <c r="U41" s="161"/>
      <c r="V41" s="1"/>
      <c r="W41" s="1"/>
      <c r="X41" s="1" t="str">
        <f t="shared" si="0"/>
        <v/>
      </c>
      <c r="Y41" s="55"/>
      <c r="Z41" s="161"/>
      <c r="AA41" s="1"/>
      <c r="AB41" s="1"/>
      <c r="AC41" s="1" t="str">
        <f t="shared" si="9"/>
        <v/>
      </c>
      <c r="AD41" s="55"/>
      <c r="AE41" s="161"/>
      <c r="AF41" s="1"/>
      <c r="AG41" s="1"/>
      <c r="AH41" s="1" t="str">
        <f t="shared" si="1"/>
        <v/>
      </c>
      <c r="AI41" s="55"/>
      <c r="AJ41" s="161"/>
      <c r="AK41" s="1"/>
      <c r="AL41" s="1"/>
      <c r="AM41" s="1" t="str">
        <f t="shared" si="2"/>
        <v/>
      </c>
      <c r="AN41" s="55"/>
      <c r="AO41" s="161"/>
      <c r="AP41" s="1"/>
      <c r="AQ41" s="1"/>
      <c r="AR41" s="1" t="str">
        <f t="shared" si="3"/>
        <v/>
      </c>
      <c r="AS41" s="55"/>
      <c r="AT41" s="161"/>
      <c r="AU41" s="1"/>
      <c r="AV41" s="1"/>
      <c r="AW41" s="1" t="str">
        <f t="shared" si="4"/>
        <v/>
      </c>
      <c r="AX41" s="55"/>
      <c r="AY41" s="161"/>
      <c r="AZ41" s="1"/>
      <c r="BA41" s="1"/>
      <c r="BB41" s="1" t="str">
        <f t="shared" si="5"/>
        <v/>
      </c>
      <c r="BC41" s="55"/>
      <c r="BD41" s="161"/>
      <c r="BE41" s="1"/>
      <c r="BF41" s="1"/>
      <c r="BG41" s="1" t="str">
        <f t="shared" si="6"/>
        <v/>
      </c>
      <c r="BH41" s="55"/>
      <c r="BI41" s="161"/>
      <c r="BJ41" s="1"/>
      <c r="BK41" s="1"/>
      <c r="BL41" s="1" t="str">
        <f t="shared" si="7"/>
        <v/>
      </c>
      <c r="BM41" s="55"/>
      <c r="BN41" s="161"/>
      <c r="BO41" s="1"/>
      <c r="BP41" s="1"/>
      <c r="BQ41" s="1" t="str">
        <f t="shared" si="8"/>
        <v/>
      </c>
      <c r="BR41" s="55"/>
      <c r="BS41" s="161"/>
    </row>
    <row r="42" spans="1:71" ht="15">
      <c r="A42" s="97"/>
      <c r="B42" s="97"/>
      <c r="C42" s="97"/>
      <c r="D42" s="97"/>
      <c r="E42" s="97"/>
      <c r="F42" s="97"/>
      <c r="G42" s="1"/>
      <c r="H42" s="1"/>
      <c r="I42" s="1"/>
      <c r="J42" s="4"/>
      <c r="K42" s="4"/>
      <c r="L42" s="4"/>
      <c r="M42" s="159"/>
      <c r="N42" s="176"/>
      <c r="O42" s="161"/>
      <c r="P42" s="161"/>
      <c r="Q42" s="161"/>
      <c r="R42" s="4"/>
      <c r="S42" s="4"/>
      <c r="T42" s="161"/>
      <c r="U42" s="161"/>
      <c r="V42" s="1"/>
      <c r="W42" s="1"/>
      <c r="X42" s="1" t="str">
        <f t="shared" si="0"/>
        <v/>
      </c>
      <c r="Y42" s="55"/>
      <c r="Z42" s="161"/>
      <c r="AA42" s="1"/>
      <c r="AB42" s="1"/>
      <c r="AC42" s="1" t="str">
        <f t="shared" si="9"/>
        <v/>
      </c>
      <c r="AD42" s="55"/>
      <c r="AE42" s="161"/>
      <c r="AF42" s="1"/>
      <c r="AG42" s="1"/>
      <c r="AH42" s="1" t="str">
        <f t="shared" si="1"/>
        <v/>
      </c>
      <c r="AI42" s="55"/>
      <c r="AJ42" s="161"/>
      <c r="AK42" s="1"/>
      <c r="AL42" s="1"/>
      <c r="AM42" s="1" t="str">
        <f t="shared" si="2"/>
        <v/>
      </c>
      <c r="AN42" s="55"/>
      <c r="AO42" s="161"/>
      <c r="AP42" s="1"/>
      <c r="AQ42" s="1"/>
      <c r="AR42" s="1" t="str">
        <f t="shared" si="3"/>
        <v/>
      </c>
      <c r="AS42" s="55"/>
      <c r="AT42" s="161"/>
      <c r="AU42" s="1"/>
      <c r="AV42" s="1"/>
      <c r="AW42" s="1" t="str">
        <f t="shared" si="4"/>
        <v/>
      </c>
      <c r="AX42" s="55"/>
      <c r="AY42" s="161"/>
      <c r="AZ42" s="1"/>
      <c r="BA42" s="1"/>
      <c r="BB42" s="1" t="str">
        <f t="shared" si="5"/>
        <v/>
      </c>
      <c r="BC42" s="55"/>
      <c r="BD42" s="161"/>
      <c r="BE42" s="1"/>
      <c r="BF42" s="1"/>
      <c r="BG42" s="1" t="str">
        <f t="shared" si="6"/>
        <v/>
      </c>
      <c r="BH42" s="55"/>
      <c r="BI42" s="161"/>
      <c r="BJ42" s="1"/>
      <c r="BK42" s="1"/>
      <c r="BL42" s="1" t="str">
        <f t="shared" si="7"/>
        <v/>
      </c>
      <c r="BM42" s="55"/>
      <c r="BN42" s="161"/>
      <c r="BO42" s="1"/>
      <c r="BP42" s="1"/>
      <c r="BQ42" s="1" t="str">
        <f t="shared" si="8"/>
        <v/>
      </c>
      <c r="BR42" s="55"/>
      <c r="BS42" s="161"/>
    </row>
    <row r="43" spans="1:71" ht="15">
      <c r="A43" s="97"/>
      <c r="B43" s="97"/>
      <c r="C43" s="97"/>
      <c r="D43" s="97"/>
      <c r="E43" s="97"/>
      <c r="F43" s="97"/>
      <c r="G43" s="1"/>
      <c r="H43" s="1"/>
      <c r="I43" s="1"/>
      <c r="J43" s="4"/>
      <c r="K43" s="4"/>
      <c r="L43" s="4"/>
      <c r="M43" s="159"/>
      <c r="N43" s="176"/>
      <c r="O43" s="161"/>
      <c r="P43" s="161"/>
      <c r="Q43" s="161"/>
      <c r="R43" s="4"/>
      <c r="S43" s="4"/>
      <c r="T43" s="161"/>
      <c r="U43" s="161"/>
      <c r="V43" s="1"/>
      <c r="W43" s="1"/>
      <c r="X43" s="1" t="str">
        <f t="shared" si="0"/>
        <v/>
      </c>
      <c r="Y43" s="55"/>
      <c r="Z43" s="161"/>
      <c r="AA43" s="1"/>
      <c r="AB43" s="1"/>
      <c r="AC43" s="1" t="str">
        <f t="shared" si="9"/>
        <v/>
      </c>
      <c r="AD43" s="55"/>
      <c r="AE43" s="161"/>
      <c r="AF43" s="1"/>
      <c r="AG43" s="1"/>
      <c r="AH43" s="1" t="str">
        <f t="shared" si="1"/>
        <v/>
      </c>
      <c r="AI43" s="55"/>
      <c r="AJ43" s="161"/>
      <c r="AK43" s="1"/>
      <c r="AL43" s="1"/>
      <c r="AM43" s="1" t="str">
        <f t="shared" si="2"/>
        <v/>
      </c>
      <c r="AN43" s="55"/>
      <c r="AO43" s="161"/>
      <c r="AP43" s="1"/>
      <c r="AQ43" s="1"/>
      <c r="AR43" s="1" t="str">
        <f t="shared" si="3"/>
        <v/>
      </c>
      <c r="AS43" s="55"/>
      <c r="AT43" s="161"/>
      <c r="AU43" s="1"/>
      <c r="AV43" s="1"/>
      <c r="AW43" s="1" t="str">
        <f t="shared" si="4"/>
        <v/>
      </c>
      <c r="AX43" s="55"/>
      <c r="AY43" s="161"/>
      <c r="AZ43" s="1"/>
      <c r="BA43" s="1"/>
      <c r="BB43" s="1" t="str">
        <f t="shared" si="5"/>
        <v/>
      </c>
      <c r="BC43" s="55"/>
      <c r="BD43" s="161"/>
      <c r="BE43" s="1"/>
      <c r="BF43" s="1"/>
      <c r="BG43" s="1" t="str">
        <f t="shared" si="6"/>
        <v/>
      </c>
      <c r="BH43" s="55"/>
      <c r="BI43" s="161"/>
      <c r="BJ43" s="1"/>
      <c r="BK43" s="1"/>
      <c r="BL43" s="1" t="str">
        <f t="shared" si="7"/>
        <v/>
      </c>
      <c r="BM43" s="55"/>
      <c r="BN43" s="161"/>
      <c r="BO43" s="1"/>
      <c r="BP43" s="1"/>
      <c r="BQ43" s="1" t="str">
        <f t="shared" si="8"/>
        <v/>
      </c>
      <c r="BR43" s="55"/>
      <c r="BS43" s="161"/>
    </row>
    <row r="44" spans="1:71" ht="15">
      <c r="A44" s="97"/>
      <c r="B44" s="97"/>
      <c r="C44" s="97"/>
      <c r="D44" s="97"/>
      <c r="E44" s="97"/>
      <c r="F44" s="97"/>
      <c r="G44" s="1"/>
      <c r="H44" s="1"/>
      <c r="I44" s="1"/>
      <c r="J44" s="4"/>
      <c r="K44" s="4"/>
      <c r="L44" s="4"/>
      <c r="M44" s="159"/>
      <c r="N44" s="176"/>
      <c r="O44" s="161"/>
      <c r="P44" s="161"/>
      <c r="Q44" s="161"/>
      <c r="R44" s="4"/>
      <c r="S44" s="4"/>
      <c r="T44" s="161"/>
      <c r="U44" s="161"/>
      <c r="V44" s="1"/>
      <c r="W44" s="1"/>
      <c r="X44" s="1" t="str">
        <f t="shared" si="0"/>
        <v/>
      </c>
      <c r="Y44" s="55"/>
      <c r="Z44" s="161"/>
      <c r="AA44" s="1"/>
      <c r="AB44" s="1"/>
      <c r="AC44" s="1" t="str">
        <f t="shared" si="9"/>
        <v/>
      </c>
      <c r="AD44" s="55"/>
      <c r="AE44" s="161"/>
      <c r="AF44" s="1"/>
      <c r="AG44" s="1"/>
      <c r="AH44" s="1" t="str">
        <f t="shared" si="1"/>
        <v/>
      </c>
      <c r="AI44" s="55"/>
      <c r="AJ44" s="161"/>
      <c r="AK44" s="1"/>
      <c r="AL44" s="1"/>
      <c r="AM44" s="1" t="str">
        <f t="shared" si="2"/>
        <v/>
      </c>
      <c r="AN44" s="55"/>
      <c r="AO44" s="161"/>
      <c r="AP44" s="1"/>
      <c r="AQ44" s="1"/>
      <c r="AR44" s="1" t="str">
        <f t="shared" si="3"/>
        <v/>
      </c>
      <c r="AS44" s="55"/>
      <c r="AT44" s="161"/>
      <c r="AU44" s="1"/>
      <c r="AV44" s="1"/>
      <c r="AW44" s="1" t="str">
        <f t="shared" si="4"/>
        <v/>
      </c>
      <c r="AX44" s="55"/>
      <c r="AY44" s="161"/>
      <c r="AZ44" s="1"/>
      <c r="BA44" s="1"/>
      <c r="BB44" s="1" t="str">
        <f t="shared" si="5"/>
        <v/>
      </c>
      <c r="BC44" s="55"/>
      <c r="BD44" s="161"/>
      <c r="BE44" s="1"/>
      <c r="BF44" s="1"/>
      <c r="BG44" s="1" t="str">
        <f t="shared" si="6"/>
        <v/>
      </c>
      <c r="BH44" s="55"/>
      <c r="BI44" s="161"/>
      <c r="BJ44" s="1"/>
      <c r="BK44" s="1"/>
      <c r="BL44" s="1" t="str">
        <f t="shared" si="7"/>
        <v/>
      </c>
      <c r="BM44" s="55"/>
      <c r="BN44" s="161"/>
      <c r="BO44" s="1"/>
      <c r="BP44" s="1"/>
      <c r="BQ44" s="1" t="str">
        <f t="shared" si="8"/>
        <v/>
      </c>
      <c r="BR44" s="55"/>
      <c r="BS44" s="161"/>
    </row>
    <row r="45" spans="1:71" ht="15">
      <c r="A45" s="97"/>
      <c r="B45" s="97"/>
      <c r="C45" s="97"/>
      <c r="D45" s="97"/>
      <c r="E45" s="97"/>
      <c r="F45" s="97"/>
      <c r="G45" s="1"/>
      <c r="H45" s="1"/>
      <c r="I45" s="1"/>
      <c r="J45" s="4"/>
      <c r="K45" s="4"/>
      <c r="L45" s="4"/>
      <c r="M45" s="159"/>
      <c r="N45" s="176"/>
      <c r="O45" s="161"/>
      <c r="P45" s="161"/>
      <c r="Q45" s="161"/>
      <c r="R45" s="4"/>
      <c r="S45" s="4"/>
      <c r="T45" s="161"/>
      <c r="U45" s="161"/>
      <c r="V45" s="1"/>
      <c r="W45" s="1"/>
      <c r="X45" s="1" t="str">
        <f t="shared" si="0"/>
        <v/>
      </c>
      <c r="Y45" s="55"/>
      <c r="Z45" s="161"/>
      <c r="AA45" s="1"/>
      <c r="AB45" s="1"/>
      <c r="AC45" s="1" t="str">
        <f t="shared" si="9"/>
        <v/>
      </c>
      <c r="AD45" s="55"/>
      <c r="AE45" s="161"/>
      <c r="AF45" s="1"/>
      <c r="AG45" s="1"/>
      <c r="AH45" s="1" t="str">
        <f t="shared" si="1"/>
        <v/>
      </c>
      <c r="AI45" s="55"/>
      <c r="AJ45" s="161"/>
      <c r="AK45" s="1"/>
      <c r="AL45" s="1"/>
      <c r="AM45" s="1" t="str">
        <f t="shared" si="2"/>
        <v/>
      </c>
      <c r="AN45" s="55"/>
      <c r="AO45" s="161"/>
      <c r="AP45" s="1"/>
      <c r="AQ45" s="1"/>
      <c r="AR45" s="1" t="str">
        <f t="shared" si="3"/>
        <v/>
      </c>
      <c r="AS45" s="55"/>
      <c r="AT45" s="161"/>
      <c r="AU45" s="1"/>
      <c r="AV45" s="1"/>
      <c r="AW45" s="1" t="str">
        <f t="shared" si="4"/>
        <v/>
      </c>
      <c r="AX45" s="55"/>
      <c r="AY45" s="161"/>
      <c r="AZ45" s="1"/>
      <c r="BA45" s="1"/>
      <c r="BB45" s="1" t="str">
        <f t="shared" si="5"/>
        <v/>
      </c>
      <c r="BC45" s="55"/>
      <c r="BD45" s="161"/>
      <c r="BE45" s="1"/>
      <c r="BF45" s="1"/>
      <c r="BG45" s="1" t="str">
        <f t="shared" si="6"/>
        <v/>
      </c>
      <c r="BH45" s="55"/>
      <c r="BI45" s="161"/>
      <c r="BJ45" s="1"/>
      <c r="BK45" s="1"/>
      <c r="BL45" s="1" t="str">
        <f t="shared" si="7"/>
        <v/>
      </c>
      <c r="BM45" s="55"/>
      <c r="BN45" s="161"/>
      <c r="BO45" s="1"/>
      <c r="BP45" s="1"/>
      <c r="BQ45" s="1" t="str">
        <f t="shared" si="8"/>
        <v/>
      </c>
      <c r="BR45" s="55"/>
      <c r="BS45" s="161"/>
    </row>
    <row r="46" spans="1:71" ht="15">
      <c r="A46" s="97"/>
      <c r="B46" s="97"/>
      <c r="C46" s="97"/>
      <c r="D46" s="97"/>
      <c r="E46" s="97"/>
      <c r="F46" s="97"/>
      <c r="G46" s="1"/>
      <c r="H46" s="1"/>
      <c r="I46" s="1"/>
      <c r="J46" s="4"/>
      <c r="K46" s="4"/>
      <c r="L46" s="4"/>
      <c r="M46" s="159"/>
      <c r="N46" s="176"/>
      <c r="O46" s="161"/>
      <c r="P46" s="161"/>
      <c r="Q46" s="161"/>
      <c r="R46" s="4"/>
      <c r="S46" s="4"/>
      <c r="T46" s="161"/>
      <c r="U46" s="161"/>
      <c r="V46" s="1"/>
      <c r="W46" s="1"/>
      <c r="X46" s="1" t="str">
        <f t="shared" si="0"/>
        <v/>
      </c>
      <c r="Y46" s="55"/>
      <c r="Z46" s="161"/>
      <c r="AA46" s="1"/>
      <c r="AB46" s="1"/>
      <c r="AC46" s="1" t="str">
        <f t="shared" si="9"/>
        <v/>
      </c>
      <c r="AD46" s="55"/>
      <c r="AE46" s="161"/>
      <c r="AF46" s="1"/>
      <c r="AG46" s="1"/>
      <c r="AH46" s="1" t="str">
        <f t="shared" si="1"/>
        <v/>
      </c>
      <c r="AI46" s="55"/>
      <c r="AJ46" s="161"/>
      <c r="AK46" s="1"/>
      <c r="AL46" s="1"/>
      <c r="AM46" s="1" t="str">
        <f t="shared" si="2"/>
        <v/>
      </c>
      <c r="AN46" s="55"/>
      <c r="AO46" s="161"/>
      <c r="AP46" s="1"/>
      <c r="AQ46" s="1"/>
      <c r="AR46" s="1" t="str">
        <f t="shared" si="3"/>
        <v/>
      </c>
      <c r="AS46" s="55"/>
      <c r="AT46" s="161"/>
      <c r="AU46" s="1"/>
      <c r="AV46" s="1"/>
      <c r="AW46" s="1" t="str">
        <f t="shared" si="4"/>
        <v/>
      </c>
      <c r="AX46" s="55"/>
      <c r="AY46" s="161"/>
      <c r="AZ46" s="1"/>
      <c r="BA46" s="1"/>
      <c r="BB46" s="1" t="str">
        <f t="shared" si="5"/>
        <v/>
      </c>
      <c r="BC46" s="55"/>
      <c r="BD46" s="161"/>
      <c r="BE46" s="1"/>
      <c r="BF46" s="1"/>
      <c r="BG46" s="1" t="str">
        <f t="shared" si="6"/>
        <v/>
      </c>
      <c r="BH46" s="55"/>
      <c r="BI46" s="161"/>
      <c r="BJ46" s="1"/>
      <c r="BK46" s="1"/>
      <c r="BL46" s="1" t="str">
        <f t="shared" si="7"/>
        <v/>
      </c>
      <c r="BM46" s="55"/>
      <c r="BN46" s="161"/>
      <c r="BO46" s="1"/>
      <c r="BP46" s="1"/>
      <c r="BQ46" s="1" t="str">
        <f t="shared" si="8"/>
        <v/>
      </c>
      <c r="BR46" s="55"/>
      <c r="BS46" s="161"/>
    </row>
    <row r="47" spans="1:71" ht="15">
      <c r="A47" s="97"/>
      <c r="B47" s="97"/>
      <c r="C47" s="97"/>
      <c r="D47" s="97"/>
      <c r="E47" s="97"/>
      <c r="F47" s="97"/>
      <c r="G47" s="1"/>
      <c r="H47" s="1"/>
      <c r="I47" s="1"/>
      <c r="J47" s="4"/>
      <c r="K47" s="4"/>
      <c r="L47" s="4"/>
      <c r="M47" s="159"/>
      <c r="N47" s="176"/>
      <c r="O47" s="161"/>
      <c r="P47" s="161"/>
      <c r="Q47" s="161"/>
      <c r="R47" s="4"/>
      <c r="S47" s="4"/>
      <c r="T47" s="161"/>
      <c r="U47" s="161"/>
      <c r="V47" s="1"/>
      <c r="W47" s="1"/>
      <c r="X47" s="1" t="str">
        <f t="shared" si="0"/>
        <v/>
      </c>
      <c r="Y47" s="55"/>
      <c r="Z47" s="161"/>
      <c r="AA47" s="1"/>
      <c r="AB47" s="1"/>
      <c r="AC47" s="1" t="str">
        <f t="shared" si="9"/>
        <v/>
      </c>
      <c r="AD47" s="55"/>
      <c r="AE47" s="161"/>
      <c r="AF47" s="1"/>
      <c r="AG47" s="1"/>
      <c r="AH47" s="1" t="str">
        <f t="shared" si="1"/>
        <v/>
      </c>
      <c r="AI47" s="55"/>
      <c r="AJ47" s="161"/>
      <c r="AK47" s="1"/>
      <c r="AL47" s="1"/>
      <c r="AM47" s="1" t="str">
        <f t="shared" si="2"/>
        <v/>
      </c>
      <c r="AN47" s="55"/>
      <c r="AO47" s="161"/>
      <c r="AP47" s="1"/>
      <c r="AQ47" s="1"/>
      <c r="AR47" s="1" t="str">
        <f t="shared" si="3"/>
        <v/>
      </c>
      <c r="AS47" s="55"/>
      <c r="AT47" s="161"/>
      <c r="AU47" s="1"/>
      <c r="AV47" s="1"/>
      <c r="AW47" s="1" t="str">
        <f t="shared" si="4"/>
        <v/>
      </c>
      <c r="AX47" s="55"/>
      <c r="AY47" s="161"/>
      <c r="AZ47" s="1"/>
      <c r="BA47" s="1"/>
      <c r="BB47" s="1" t="str">
        <f t="shared" si="5"/>
        <v/>
      </c>
      <c r="BC47" s="55"/>
      <c r="BD47" s="161"/>
      <c r="BE47" s="1"/>
      <c r="BF47" s="1"/>
      <c r="BG47" s="1" t="str">
        <f t="shared" si="6"/>
        <v/>
      </c>
      <c r="BH47" s="55"/>
      <c r="BI47" s="161"/>
      <c r="BJ47" s="1"/>
      <c r="BK47" s="1"/>
      <c r="BL47" s="1" t="str">
        <f t="shared" si="7"/>
        <v/>
      </c>
      <c r="BM47" s="55"/>
      <c r="BN47" s="161"/>
      <c r="BO47" s="1"/>
      <c r="BP47" s="1"/>
      <c r="BQ47" s="1" t="str">
        <f t="shared" si="8"/>
        <v/>
      </c>
      <c r="BR47" s="55"/>
      <c r="BS47" s="161"/>
    </row>
    <row r="48" spans="1:71" ht="15">
      <c r="A48" s="97"/>
      <c r="B48" s="97"/>
      <c r="C48" s="97"/>
      <c r="D48" s="97"/>
      <c r="E48" s="97"/>
      <c r="F48" s="97"/>
      <c r="G48" s="1"/>
      <c r="H48" s="1"/>
      <c r="I48" s="1"/>
      <c r="J48" s="4"/>
      <c r="K48" s="4"/>
      <c r="L48" s="4"/>
      <c r="M48" s="159"/>
      <c r="N48" s="176"/>
      <c r="O48" s="161"/>
      <c r="P48" s="161"/>
      <c r="Q48" s="161"/>
      <c r="R48" s="4"/>
      <c r="S48" s="4"/>
      <c r="T48" s="161"/>
      <c r="U48" s="161"/>
      <c r="V48" s="1"/>
      <c r="W48" s="1"/>
      <c r="X48" s="1" t="str">
        <f t="shared" si="0"/>
        <v/>
      </c>
      <c r="Y48" s="55"/>
      <c r="Z48" s="161"/>
      <c r="AA48" s="1"/>
      <c r="AB48" s="1"/>
      <c r="AC48" s="1" t="str">
        <f t="shared" si="9"/>
        <v/>
      </c>
      <c r="AD48" s="55"/>
      <c r="AE48" s="161"/>
      <c r="AF48" s="1"/>
      <c r="AG48" s="1"/>
      <c r="AH48" s="1" t="str">
        <f t="shared" si="1"/>
        <v/>
      </c>
      <c r="AI48" s="55"/>
      <c r="AJ48" s="161"/>
      <c r="AK48" s="1"/>
      <c r="AL48" s="1"/>
      <c r="AM48" s="1" t="str">
        <f t="shared" si="2"/>
        <v/>
      </c>
      <c r="AN48" s="55"/>
      <c r="AO48" s="161"/>
      <c r="AP48" s="1"/>
      <c r="AQ48" s="1"/>
      <c r="AR48" s="1" t="str">
        <f t="shared" si="3"/>
        <v/>
      </c>
      <c r="AS48" s="55"/>
      <c r="AT48" s="161"/>
      <c r="AU48" s="1"/>
      <c r="AV48" s="1"/>
      <c r="AW48" s="1" t="str">
        <f t="shared" si="4"/>
        <v/>
      </c>
      <c r="AX48" s="55"/>
      <c r="AY48" s="161"/>
      <c r="AZ48" s="1"/>
      <c r="BA48" s="1"/>
      <c r="BB48" s="1" t="str">
        <f t="shared" si="5"/>
        <v/>
      </c>
      <c r="BC48" s="55"/>
      <c r="BD48" s="161"/>
      <c r="BE48" s="1"/>
      <c r="BF48" s="1"/>
      <c r="BG48" s="1" t="str">
        <f t="shared" si="6"/>
        <v/>
      </c>
      <c r="BH48" s="55"/>
      <c r="BI48" s="161"/>
      <c r="BJ48" s="1"/>
      <c r="BK48" s="1"/>
      <c r="BL48" s="1" t="str">
        <f t="shared" si="7"/>
        <v/>
      </c>
      <c r="BM48" s="55"/>
      <c r="BN48" s="161"/>
      <c r="BO48" s="1"/>
      <c r="BP48" s="1"/>
      <c r="BQ48" s="1" t="str">
        <f t="shared" si="8"/>
        <v/>
      </c>
      <c r="BR48" s="55"/>
      <c r="BS48" s="161"/>
    </row>
    <row r="49" spans="1:71" ht="15">
      <c r="A49" s="97"/>
      <c r="B49" s="97"/>
      <c r="C49" s="97"/>
      <c r="D49" s="97"/>
      <c r="E49" s="97"/>
      <c r="F49" s="97"/>
      <c r="G49" s="1"/>
      <c r="H49" s="1"/>
      <c r="I49" s="1"/>
      <c r="J49" s="4"/>
      <c r="K49" s="4"/>
      <c r="L49" s="4"/>
      <c r="M49" s="159"/>
      <c r="N49" s="176"/>
      <c r="O49" s="161"/>
      <c r="P49" s="161"/>
      <c r="Q49" s="161"/>
      <c r="R49" s="4"/>
      <c r="S49" s="4"/>
      <c r="T49" s="161"/>
      <c r="U49" s="161"/>
      <c r="V49" s="1"/>
      <c r="W49" s="1"/>
      <c r="X49" s="1" t="str">
        <f t="shared" si="0"/>
        <v/>
      </c>
      <c r="Y49" s="55"/>
      <c r="Z49" s="161"/>
      <c r="AA49" s="1"/>
      <c r="AB49" s="1"/>
      <c r="AC49" s="1" t="str">
        <f t="shared" si="9"/>
        <v/>
      </c>
      <c r="AD49" s="55"/>
      <c r="AE49" s="161"/>
      <c r="AF49" s="1"/>
      <c r="AG49" s="1"/>
      <c r="AH49" s="1" t="str">
        <f t="shared" si="1"/>
        <v/>
      </c>
      <c r="AI49" s="55"/>
      <c r="AJ49" s="161"/>
      <c r="AK49" s="1"/>
      <c r="AL49" s="1"/>
      <c r="AM49" s="1" t="str">
        <f t="shared" si="2"/>
        <v/>
      </c>
      <c r="AN49" s="55"/>
      <c r="AO49" s="161"/>
      <c r="AP49" s="1"/>
      <c r="AQ49" s="1"/>
      <c r="AR49" s="1" t="str">
        <f t="shared" si="3"/>
        <v/>
      </c>
      <c r="AS49" s="55"/>
      <c r="AT49" s="161"/>
      <c r="AU49" s="1"/>
      <c r="AV49" s="1"/>
      <c r="AW49" s="1" t="str">
        <f t="shared" si="4"/>
        <v/>
      </c>
      <c r="AX49" s="55"/>
      <c r="AY49" s="161"/>
      <c r="AZ49" s="1"/>
      <c r="BA49" s="1"/>
      <c r="BB49" s="1" t="str">
        <f t="shared" si="5"/>
        <v/>
      </c>
      <c r="BC49" s="55"/>
      <c r="BD49" s="161"/>
      <c r="BE49" s="1"/>
      <c r="BF49" s="1"/>
      <c r="BG49" s="1" t="str">
        <f t="shared" si="6"/>
        <v/>
      </c>
      <c r="BH49" s="55"/>
      <c r="BI49" s="161"/>
      <c r="BJ49" s="1"/>
      <c r="BK49" s="1"/>
      <c r="BL49" s="1" t="str">
        <f t="shared" si="7"/>
        <v/>
      </c>
      <c r="BM49" s="55"/>
      <c r="BN49" s="161"/>
      <c r="BO49" s="1"/>
      <c r="BP49" s="1"/>
      <c r="BQ49" s="1" t="str">
        <f t="shared" si="8"/>
        <v/>
      </c>
      <c r="BR49" s="55"/>
      <c r="BS49" s="161"/>
    </row>
    <row r="50" spans="1:71" ht="15">
      <c r="A50" s="97"/>
      <c r="B50" s="97"/>
      <c r="C50" s="97"/>
      <c r="D50" s="97"/>
      <c r="E50" s="97"/>
      <c r="F50" s="97"/>
      <c r="G50" s="1"/>
      <c r="H50" s="1"/>
      <c r="I50" s="1"/>
      <c r="J50" s="4"/>
      <c r="K50" s="4"/>
      <c r="L50" s="4"/>
      <c r="M50" s="159"/>
      <c r="N50" s="176"/>
      <c r="O50" s="161"/>
      <c r="P50" s="161"/>
      <c r="Q50" s="161"/>
      <c r="R50" s="4"/>
      <c r="S50" s="4"/>
      <c r="T50" s="161"/>
      <c r="U50" s="161"/>
      <c r="V50" s="1"/>
      <c r="W50" s="1"/>
      <c r="X50" s="1" t="str">
        <f t="shared" si="0"/>
        <v/>
      </c>
      <c r="Y50" s="55"/>
      <c r="Z50" s="161"/>
      <c r="AA50" s="1"/>
      <c r="AB50" s="1"/>
      <c r="AC50" s="1" t="str">
        <f t="shared" si="9"/>
        <v/>
      </c>
      <c r="AD50" s="55"/>
      <c r="AE50" s="161"/>
      <c r="AF50" s="1"/>
      <c r="AG50" s="1"/>
      <c r="AH50" s="1" t="str">
        <f t="shared" si="1"/>
        <v/>
      </c>
      <c r="AI50" s="55"/>
      <c r="AJ50" s="161"/>
      <c r="AK50" s="1"/>
      <c r="AL50" s="1"/>
      <c r="AM50" s="1" t="str">
        <f t="shared" si="2"/>
        <v/>
      </c>
      <c r="AN50" s="55"/>
      <c r="AO50" s="161"/>
      <c r="AP50" s="1"/>
      <c r="AQ50" s="1"/>
      <c r="AR50" s="1" t="str">
        <f t="shared" si="3"/>
        <v/>
      </c>
      <c r="AS50" s="55"/>
      <c r="AT50" s="161"/>
      <c r="AU50" s="1"/>
      <c r="AV50" s="1"/>
      <c r="AW50" s="1" t="str">
        <f t="shared" si="4"/>
        <v/>
      </c>
      <c r="AX50" s="55"/>
      <c r="AY50" s="161"/>
      <c r="AZ50" s="1"/>
      <c r="BA50" s="1"/>
      <c r="BB50" s="1" t="str">
        <f t="shared" si="5"/>
        <v/>
      </c>
      <c r="BC50" s="55"/>
      <c r="BD50" s="161"/>
      <c r="BE50" s="1"/>
      <c r="BF50" s="1"/>
      <c r="BG50" s="1" t="str">
        <f t="shared" si="6"/>
        <v/>
      </c>
      <c r="BH50" s="55"/>
      <c r="BI50" s="161"/>
      <c r="BJ50" s="1"/>
      <c r="BK50" s="1"/>
      <c r="BL50" s="1" t="str">
        <f t="shared" si="7"/>
        <v/>
      </c>
      <c r="BM50" s="55"/>
      <c r="BN50" s="161"/>
      <c r="BO50" s="1"/>
      <c r="BP50" s="1"/>
      <c r="BQ50" s="1" t="str">
        <f t="shared" si="8"/>
        <v/>
      </c>
      <c r="BR50" s="55"/>
      <c r="BS50" s="161"/>
    </row>
    <row r="51" spans="1:71" ht="15">
      <c r="A51" s="97"/>
      <c r="B51" s="97"/>
      <c r="C51" s="97"/>
      <c r="D51" s="97"/>
      <c r="E51" s="97"/>
      <c r="F51" s="97"/>
      <c r="G51" s="1"/>
      <c r="H51" s="1"/>
      <c r="I51" s="1"/>
      <c r="J51" s="4"/>
      <c r="K51" s="4"/>
      <c r="L51" s="4"/>
      <c r="M51" s="159"/>
      <c r="N51" s="176"/>
      <c r="O51" s="161"/>
      <c r="P51" s="161"/>
      <c r="Q51" s="161"/>
      <c r="R51" s="4"/>
      <c r="S51" s="4"/>
      <c r="T51" s="161"/>
      <c r="U51" s="161"/>
      <c r="V51" s="1"/>
      <c r="W51" s="1"/>
      <c r="X51" s="1" t="str">
        <f t="shared" si="0"/>
        <v/>
      </c>
      <c r="Y51" s="55"/>
      <c r="Z51" s="161"/>
      <c r="AA51" s="1"/>
      <c r="AB51" s="1"/>
      <c r="AC51" s="1" t="str">
        <f t="shared" si="9"/>
        <v/>
      </c>
      <c r="AD51" s="55"/>
      <c r="AE51" s="161"/>
      <c r="AF51" s="1"/>
      <c r="AG51" s="1"/>
      <c r="AH51" s="1" t="str">
        <f t="shared" si="1"/>
        <v/>
      </c>
      <c r="AI51" s="55"/>
      <c r="AJ51" s="161"/>
      <c r="AK51" s="1"/>
      <c r="AL51" s="1"/>
      <c r="AM51" s="1" t="str">
        <f t="shared" si="2"/>
        <v/>
      </c>
      <c r="AN51" s="55"/>
      <c r="AO51" s="161"/>
      <c r="AP51" s="1"/>
      <c r="AQ51" s="1"/>
      <c r="AR51" s="1" t="str">
        <f t="shared" si="3"/>
        <v/>
      </c>
      <c r="AS51" s="55"/>
      <c r="AT51" s="161"/>
      <c r="AU51" s="1"/>
      <c r="AV51" s="1"/>
      <c r="AW51" s="1" t="str">
        <f t="shared" si="4"/>
        <v/>
      </c>
      <c r="AX51" s="55"/>
      <c r="AY51" s="161"/>
      <c r="AZ51" s="1"/>
      <c r="BA51" s="1"/>
      <c r="BB51" s="1" t="str">
        <f t="shared" si="5"/>
        <v/>
      </c>
      <c r="BC51" s="55"/>
      <c r="BD51" s="161"/>
      <c r="BE51" s="1"/>
      <c r="BF51" s="1"/>
      <c r="BG51" s="1" t="str">
        <f t="shared" si="6"/>
        <v/>
      </c>
      <c r="BH51" s="55"/>
      <c r="BI51" s="161"/>
      <c r="BJ51" s="1"/>
      <c r="BK51" s="1"/>
      <c r="BL51" s="1" t="str">
        <f t="shared" si="7"/>
        <v/>
      </c>
      <c r="BM51" s="55"/>
      <c r="BN51" s="161"/>
      <c r="BO51" s="1"/>
      <c r="BP51" s="1"/>
      <c r="BQ51" s="1" t="str">
        <f t="shared" si="8"/>
        <v/>
      </c>
      <c r="BR51" s="55"/>
      <c r="BS51" s="161"/>
    </row>
    <row r="52" spans="1:71" ht="15">
      <c r="A52" s="97"/>
      <c r="B52" s="97"/>
      <c r="C52" s="97"/>
      <c r="D52" s="97"/>
      <c r="E52" s="97"/>
      <c r="F52" s="97"/>
      <c r="G52" s="1"/>
      <c r="H52" s="1"/>
      <c r="I52" s="1"/>
      <c r="J52" s="4"/>
      <c r="K52" s="4"/>
      <c r="L52" s="4"/>
      <c r="M52" s="159"/>
      <c r="N52" s="176"/>
      <c r="O52" s="161"/>
      <c r="P52" s="161"/>
      <c r="Q52" s="161"/>
      <c r="R52" s="4"/>
      <c r="S52" s="4"/>
      <c r="T52" s="161"/>
      <c r="U52" s="161"/>
      <c r="V52" s="1"/>
      <c r="W52" s="1"/>
      <c r="X52" s="1" t="str">
        <f t="shared" si="0"/>
        <v/>
      </c>
      <c r="Y52" s="55"/>
      <c r="Z52" s="161"/>
      <c r="AA52" s="1"/>
      <c r="AB52" s="1"/>
      <c r="AC52" s="1" t="str">
        <f t="shared" si="9"/>
        <v/>
      </c>
      <c r="AD52" s="55"/>
      <c r="AE52" s="161"/>
      <c r="AF52" s="1"/>
      <c r="AG52" s="1"/>
      <c r="AH52" s="1" t="str">
        <f t="shared" si="1"/>
        <v/>
      </c>
      <c r="AI52" s="55"/>
      <c r="AJ52" s="161"/>
      <c r="AK52" s="1"/>
      <c r="AL52" s="1"/>
      <c r="AM52" s="1" t="str">
        <f t="shared" si="2"/>
        <v/>
      </c>
      <c r="AN52" s="55"/>
      <c r="AO52" s="161"/>
      <c r="AP52" s="1"/>
      <c r="AQ52" s="1"/>
      <c r="AR52" s="1" t="str">
        <f t="shared" si="3"/>
        <v/>
      </c>
      <c r="AS52" s="55"/>
      <c r="AT52" s="161"/>
      <c r="AU52" s="1"/>
      <c r="AV52" s="1"/>
      <c r="AW52" s="1" t="str">
        <f t="shared" si="4"/>
        <v/>
      </c>
      <c r="AX52" s="55"/>
      <c r="AY52" s="161"/>
      <c r="AZ52" s="1"/>
      <c r="BA52" s="1"/>
      <c r="BB52" s="1" t="str">
        <f t="shared" si="5"/>
        <v/>
      </c>
      <c r="BC52" s="55"/>
      <c r="BD52" s="161"/>
      <c r="BE52" s="1"/>
      <c r="BF52" s="1"/>
      <c r="BG52" s="1" t="str">
        <f t="shared" si="6"/>
        <v/>
      </c>
      <c r="BH52" s="55"/>
      <c r="BI52" s="161"/>
      <c r="BJ52" s="1"/>
      <c r="BK52" s="1"/>
      <c r="BL52" s="1" t="str">
        <f t="shared" si="7"/>
        <v/>
      </c>
      <c r="BM52" s="55"/>
      <c r="BN52" s="161"/>
      <c r="BO52" s="1"/>
      <c r="BP52" s="1"/>
      <c r="BQ52" s="1" t="str">
        <f t="shared" si="8"/>
        <v/>
      </c>
      <c r="BR52" s="55"/>
      <c r="BS52" s="161"/>
    </row>
    <row r="53" spans="1:71" ht="15">
      <c r="A53" s="97"/>
      <c r="B53" s="97"/>
      <c r="C53" s="97"/>
      <c r="D53" s="97"/>
      <c r="E53" s="97"/>
      <c r="F53" s="97"/>
      <c r="G53" s="1"/>
      <c r="H53" s="1"/>
      <c r="I53" s="1"/>
      <c r="J53" s="4"/>
      <c r="K53" s="4"/>
      <c r="L53" s="4"/>
      <c r="M53" s="159"/>
      <c r="N53" s="176"/>
      <c r="O53" s="161"/>
      <c r="P53" s="161"/>
      <c r="Q53" s="161"/>
      <c r="R53" s="4"/>
      <c r="S53" s="4"/>
      <c r="T53" s="161"/>
      <c r="U53" s="161"/>
      <c r="V53" s="1"/>
      <c r="W53" s="1"/>
      <c r="X53" s="1" t="str">
        <f t="shared" si="0"/>
        <v/>
      </c>
      <c r="Y53" s="55"/>
      <c r="Z53" s="161"/>
      <c r="AA53" s="1"/>
      <c r="AB53" s="1"/>
      <c r="AC53" s="1" t="str">
        <f t="shared" si="9"/>
        <v/>
      </c>
      <c r="AD53" s="55"/>
      <c r="AE53" s="161"/>
      <c r="AF53" s="1"/>
      <c r="AG53" s="1"/>
      <c r="AH53" s="1" t="str">
        <f t="shared" si="1"/>
        <v/>
      </c>
      <c r="AI53" s="55"/>
      <c r="AJ53" s="161"/>
      <c r="AK53" s="1"/>
      <c r="AL53" s="1"/>
      <c r="AM53" s="1" t="str">
        <f t="shared" si="2"/>
        <v/>
      </c>
      <c r="AN53" s="55"/>
      <c r="AO53" s="161"/>
      <c r="AP53" s="1"/>
      <c r="AQ53" s="1"/>
      <c r="AR53" s="1" t="str">
        <f t="shared" si="3"/>
        <v/>
      </c>
      <c r="AS53" s="55"/>
      <c r="AT53" s="161"/>
      <c r="AU53" s="1"/>
      <c r="AV53" s="1"/>
      <c r="AW53" s="1" t="str">
        <f t="shared" si="4"/>
        <v/>
      </c>
      <c r="AX53" s="55"/>
      <c r="AY53" s="161"/>
      <c r="AZ53" s="1"/>
      <c r="BA53" s="1"/>
      <c r="BB53" s="1" t="str">
        <f t="shared" si="5"/>
        <v/>
      </c>
      <c r="BC53" s="55"/>
      <c r="BD53" s="161"/>
      <c r="BE53" s="1"/>
      <c r="BF53" s="1"/>
      <c r="BG53" s="1" t="str">
        <f t="shared" si="6"/>
        <v/>
      </c>
      <c r="BH53" s="55"/>
      <c r="BI53" s="161"/>
      <c r="BJ53" s="1"/>
      <c r="BK53" s="1"/>
      <c r="BL53" s="1" t="str">
        <f t="shared" si="7"/>
        <v/>
      </c>
      <c r="BM53" s="55"/>
      <c r="BN53" s="161"/>
      <c r="BO53" s="1"/>
      <c r="BP53" s="1"/>
      <c r="BQ53" s="1" t="str">
        <f t="shared" si="8"/>
        <v/>
      </c>
      <c r="BR53" s="55"/>
      <c r="BS53" s="161"/>
    </row>
    <row r="54" spans="1:71" ht="15">
      <c r="A54" s="97"/>
      <c r="B54" s="97"/>
      <c r="C54" s="97"/>
      <c r="D54" s="97"/>
      <c r="E54" s="97"/>
      <c r="F54" s="97"/>
      <c r="G54" s="1"/>
      <c r="H54" s="1"/>
      <c r="I54" s="1"/>
      <c r="J54" s="4"/>
      <c r="K54" s="4"/>
      <c r="L54" s="4"/>
      <c r="M54" s="159"/>
      <c r="N54" s="176"/>
      <c r="O54" s="161"/>
      <c r="P54" s="161"/>
      <c r="Q54" s="161"/>
      <c r="R54" s="4"/>
      <c r="S54" s="4"/>
      <c r="T54" s="161"/>
      <c r="U54" s="161"/>
      <c r="V54" s="1"/>
      <c r="W54" s="1"/>
      <c r="X54" s="1" t="str">
        <f t="shared" si="0"/>
        <v/>
      </c>
      <c r="Y54" s="55"/>
      <c r="Z54" s="161"/>
      <c r="AA54" s="1"/>
      <c r="AB54" s="1"/>
      <c r="AC54" s="1" t="str">
        <f t="shared" si="9"/>
        <v/>
      </c>
      <c r="AD54" s="55"/>
      <c r="AE54" s="161"/>
      <c r="AF54" s="1"/>
      <c r="AG54" s="1"/>
      <c r="AH54" s="1" t="str">
        <f t="shared" si="1"/>
        <v/>
      </c>
      <c r="AI54" s="55"/>
      <c r="AJ54" s="161"/>
      <c r="AK54" s="1"/>
      <c r="AL54" s="1"/>
      <c r="AM54" s="1" t="str">
        <f t="shared" si="2"/>
        <v/>
      </c>
      <c r="AN54" s="55"/>
      <c r="AO54" s="161"/>
      <c r="AP54" s="1"/>
      <c r="AQ54" s="1"/>
      <c r="AR54" s="1" t="str">
        <f t="shared" si="3"/>
        <v/>
      </c>
      <c r="AS54" s="55"/>
      <c r="AT54" s="161"/>
      <c r="AU54" s="1"/>
      <c r="AV54" s="1"/>
      <c r="AW54" s="1" t="str">
        <f t="shared" si="4"/>
        <v/>
      </c>
      <c r="AX54" s="55"/>
      <c r="AY54" s="161"/>
      <c r="AZ54" s="1"/>
      <c r="BA54" s="1"/>
      <c r="BB54" s="1" t="str">
        <f t="shared" si="5"/>
        <v/>
      </c>
      <c r="BC54" s="55"/>
      <c r="BD54" s="161"/>
      <c r="BE54" s="1"/>
      <c r="BF54" s="1"/>
      <c r="BG54" s="1" t="str">
        <f t="shared" si="6"/>
        <v/>
      </c>
      <c r="BH54" s="55"/>
      <c r="BI54" s="161"/>
      <c r="BJ54" s="1"/>
      <c r="BK54" s="1"/>
      <c r="BL54" s="1" t="str">
        <f t="shared" si="7"/>
        <v/>
      </c>
      <c r="BM54" s="55"/>
      <c r="BN54" s="161"/>
      <c r="BO54" s="1"/>
      <c r="BP54" s="1"/>
      <c r="BQ54" s="1" t="str">
        <f t="shared" si="8"/>
        <v/>
      </c>
      <c r="BR54" s="55"/>
      <c r="BS54" s="161"/>
    </row>
    <row r="55" spans="1:71" ht="15">
      <c r="A55" s="97"/>
      <c r="B55" s="97"/>
      <c r="C55" s="97"/>
      <c r="D55" s="97"/>
      <c r="E55" s="97"/>
      <c r="F55" s="97"/>
      <c r="G55" s="1"/>
      <c r="H55" s="1"/>
      <c r="I55" s="1"/>
      <c r="J55" s="4"/>
      <c r="K55" s="4"/>
      <c r="L55" s="4"/>
      <c r="M55" s="159"/>
      <c r="N55" s="176"/>
      <c r="O55" s="161"/>
      <c r="P55" s="161"/>
      <c r="Q55" s="161"/>
      <c r="R55" s="4"/>
      <c r="S55" s="4"/>
      <c r="T55" s="161"/>
      <c r="U55" s="161"/>
      <c r="V55" s="1"/>
      <c r="W55" s="1"/>
      <c r="X55" s="1" t="str">
        <f t="shared" si="0"/>
        <v/>
      </c>
      <c r="Y55" s="55"/>
      <c r="Z55" s="161"/>
      <c r="AA55" s="1"/>
      <c r="AB55" s="1"/>
      <c r="AC55" s="1" t="str">
        <f t="shared" si="9"/>
        <v/>
      </c>
      <c r="AD55" s="55"/>
      <c r="AE55" s="161"/>
      <c r="AF55" s="1"/>
      <c r="AG55" s="1"/>
      <c r="AH55" s="1" t="str">
        <f t="shared" si="1"/>
        <v/>
      </c>
      <c r="AI55" s="55"/>
      <c r="AJ55" s="161"/>
      <c r="AK55" s="1"/>
      <c r="AL55" s="1"/>
      <c r="AM55" s="1" t="str">
        <f t="shared" si="2"/>
        <v/>
      </c>
      <c r="AN55" s="55"/>
      <c r="AO55" s="161"/>
      <c r="AP55" s="1"/>
      <c r="AQ55" s="1"/>
      <c r="AR55" s="1" t="str">
        <f t="shared" si="3"/>
        <v/>
      </c>
      <c r="AS55" s="55"/>
      <c r="AT55" s="161"/>
      <c r="AU55" s="1"/>
      <c r="AV55" s="1"/>
      <c r="AW55" s="1" t="str">
        <f t="shared" si="4"/>
        <v/>
      </c>
      <c r="AX55" s="55"/>
      <c r="AY55" s="161"/>
      <c r="AZ55" s="1"/>
      <c r="BA55" s="1"/>
      <c r="BB55" s="1" t="str">
        <f t="shared" si="5"/>
        <v/>
      </c>
      <c r="BC55" s="55"/>
      <c r="BD55" s="161"/>
      <c r="BE55" s="1"/>
      <c r="BF55" s="1"/>
      <c r="BG55" s="1" t="str">
        <f t="shared" si="6"/>
        <v/>
      </c>
      <c r="BH55" s="55"/>
      <c r="BI55" s="161"/>
      <c r="BJ55" s="1"/>
      <c r="BK55" s="1"/>
      <c r="BL55" s="1" t="str">
        <f t="shared" si="7"/>
        <v/>
      </c>
      <c r="BM55" s="55"/>
      <c r="BN55" s="161"/>
      <c r="BO55" s="1"/>
      <c r="BP55" s="1"/>
      <c r="BQ55" s="1" t="str">
        <f t="shared" si="8"/>
        <v/>
      </c>
      <c r="BR55" s="55"/>
      <c r="BS55" s="161"/>
    </row>
    <row r="56" spans="1:71" ht="15">
      <c r="A56" s="97"/>
      <c r="B56" s="97"/>
      <c r="C56" s="97"/>
      <c r="D56" s="97"/>
      <c r="E56" s="97"/>
      <c r="F56" s="97"/>
      <c r="G56" s="1"/>
      <c r="H56" s="1"/>
      <c r="I56" s="1"/>
      <c r="J56" s="4"/>
      <c r="K56" s="4"/>
      <c r="L56" s="4"/>
      <c r="M56" s="159"/>
      <c r="N56" s="176"/>
      <c r="O56" s="161"/>
      <c r="P56" s="161"/>
      <c r="Q56" s="161"/>
      <c r="R56" s="4"/>
      <c r="S56" s="4"/>
      <c r="T56" s="161"/>
      <c r="U56" s="161"/>
      <c r="V56" s="1"/>
      <c r="W56" s="1"/>
      <c r="X56" s="1" t="str">
        <f t="shared" si="0"/>
        <v/>
      </c>
      <c r="Y56" s="55"/>
      <c r="Z56" s="161"/>
      <c r="AA56" s="1"/>
      <c r="AB56" s="1"/>
      <c r="AC56" s="1" t="str">
        <f t="shared" si="9"/>
        <v/>
      </c>
      <c r="AD56" s="55"/>
      <c r="AE56" s="161"/>
      <c r="AF56" s="1"/>
      <c r="AG56" s="1"/>
      <c r="AH56" s="1" t="str">
        <f t="shared" si="1"/>
        <v/>
      </c>
      <c r="AI56" s="55"/>
      <c r="AJ56" s="161"/>
      <c r="AK56" s="1"/>
      <c r="AL56" s="1"/>
      <c r="AM56" s="1" t="str">
        <f t="shared" si="2"/>
        <v/>
      </c>
      <c r="AN56" s="55"/>
      <c r="AO56" s="161"/>
      <c r="AP56" s="1"/>
      <c r="AQ56" s="1"/>
      <c r="AR56" s="1" t="str">
        <f t="shared" si="3"/>
        <v/>
      </c>
      <c r="AS56" s="55"/>
      <c r="AT56" s="161"/>
      <c r="AU56" s="1"/>
      <c r="AV56" s="1"/>
      <c r="AW56" s="1" t="str">
        <f t="shared" si="4"/>
        <v/>
      </c>
      <c r="AX56" s="55"/>
      <c r="AY56" s="161"/>
      <c r="AZ56" s="1"/>
      <c r="BA56" s="1"/>
      <c r="BB56" s="1" t="str">
        <f t="shared" si="5"/>
        <v/>
      </c>
      <c r="BC56" s="55"/>
      <c r="BD56" s="161"/>
      <c r="BE56" s="1"/>
      <c r="BF56" s="1"/>
      <c r="BG56" s="1" t="str">
        <f t="shared" si="6"/>
        <v/>
      </c>
      <c r="BH56" s="55"/>
      <c r="BI56" s="161"/>
      <c r="BJ56" s="1"/>
      <c r="BK56" s="1"/>
      <c r="BL56" s="1" t="str">
        <f t="shared" si="7"/>
        <v/>
      </c>
      <c r="BM56" s="55"/>
      <c r="BN56" s="161"/>
      <c r="BO56" s="1"/>
      <c r="BP56" s="1"/>
      <c r="BQ56" s="1" t="str">
        <f t="shared" si="8"/>
        <v/>
      </c>
      <c r="BR56" s="55"/>
      <c r="BS56" s="161"/>
    </row>
    <row r="57" spans="1:71" ht="15">
      <c r="A57" s="97"/>
      <c r="B57" s="97"/>
      <c r="C57" s="97"/>
      <c r="D57" s="97"/>
      <c r="E57" s="97"/>
      <c r="F57" s="97"/>
      <c r="G57" s="1"/>
      <c r="H57" s="1"/>
      <c r="I57" s="1"/>
      <c r="J57" s="4"/>
      <c r="K57" s="4"/>
      <c r="L57" s="4"/>
      <c r="M57" s="159"/>
      <c r="N57" s="176"/>
      <c r="O57" s="161"/>
      <c r="P57" s="161"/>
      <c r="Q57" s="161"/>
      <c r="R57" s="4"/>
      <c r="S57" s="4"/>
      <c r="T57" s="161"/>
      <c r="U57" s="161"/>
      <c r="V57" s="1"/>
      <c r="W57" s="1"/>
      <c r="X57" s="1" t="str">
        <f t="shared" si="0"/>
        <v/>
      </c>
      <c r="Y57" s="55"/>
      <c r="Z57" s="161"/>
      <c r="AA57" s="1"/>
      <c r="AB57" s="1"/>
      <c r="AC57" s="1" t="str">
        <f t="shared" si="9"/>
        <v/>
      </c>
      <c r="AD57" s="55"/>
      <c r="AE57" s="161"/>
      <c r="AF57" s="1"/>
      <c r="AG57" s="1"/>
      <c r="AH57" s="1" t="str">
        <f t="shared" si="1"/>
        <v/>
      </c>
      <c r="AI57" s="55"/>
      <c r="AJ57" s="161"/>
      <c r="AK57" s="1"/>
      <c r="AL57" s="1"/>
      <c r="AM57" s="1" t="str">
        <f t="shared" si="2"/>
        <v/>
      </c>
      <c r="AN57" s="55"/>
      <c r="AO57" s="161"/>
      <c r="AP57" s="1"/>
      <c r="AQ57" s="1"/>
      <c r="AR57" s="1" t="str">
        <f t="shared" si="3"/>
        <v/>
      </c>
      <c r="AS57" s="55"/>
      <c r="AT57" s="161"/>
      <c r="AU57" s="1"/>
      <c r="AV57" s="1"/>
      <c r="AW57" s="1" t="str">
        <f t="shared" si="4"/>
        <v/>
      </c>
      <c r="AX57" s="55"/>
      <c r="AY57" s="161"/>
      <c r="AZ57" s="1"/>
      <c r="BA57" s="1"/>
      <c r="BB57" s="1" t="str">
        <f t="shared" si="5"/>
        <v/>
      </c>
      <c r="BC57" s="55"/>
      <c r="BD57" s="161"/>
      <c r="BE57" s="1"/>
      <c r="BF57" s="1"/>
      <c r="BG57" s="1" t="str">
        <f t="shared" si="6"/>
        <v/>
      </c>
      <c r="BH57" s="55"/>
      <c r="BI57" s="161"/>
      <c r="BJ57" s="1"/>
      <c r="BK57" s="1"/>
      <c r="BL57" s="1" t="str">
        <f t="shared" si="7"/>
        <v/>
      </c>
      <c r="BM57" s="55"/>
      <c r="BN57" s="161"/>
      <c r="BO57" s="1"/>
      <c r="BP57" s="1"/>
      <c r="BQ57" s="1" t="str">
        <f t="shared" si="8"/>
        <v/>
      </c>
      <c r="BR57" s="55"/>
      <c r="BS57" s="161"/>
    </row>
    <row r="58" spans="1:71" ht="15">
      <c r="A58" s="97"/>
      <c r="B58" s="97"/>
      <c r="C58" s="97"/>
      <c r="D58" s="97"/>
      <c r="E58" s="97"/>
      <c r="F58" s="97"/>
      <c r="G58" s="1"/>
      <c r="H58" s="1"/>
      <c r="I58" s="1"/>
      <c r="J58" s="4"/>
      <c r="K58" s="4"/>
      <c r="L58" s="4"/>
      <c r="M58" s="159"/>
      <c r="N58" s="176"/>
      <c r="O58" s="161"/>
      <c r="P58" s="161"/>
      <c r="Q58" s="161"/>
      <c r="R58" s="4"/>
      <c r="S58" s="4"/>
      <c r="T58" s="161"/>
      <c r="U58" s="161"/>
      <c r="V58" s="1"/>
      <c r="W58" s="1"/>
      <c r="X58" s="1" t="str">
        <f t="shared" si="0"/>
        <v/>
      </c>
      <c r="Y58" s="55"/>
      <c r="Z58" s="161"/>
      <c r="AA58" s="1"/>
      <c r="AB58" s="1"/>
      <c r="AC58" s="1" t="str">
        <f t="shared" si="9"/>
        <v/>
      </c>
      <c r="AD58" s="55"/>
      <c r="AE58" s="161"/>
      <c r="AF58" s="1"/>
      <c r="AG58" s="1"/>
      <c r="AH58" s="1" t="str">
        <f t="shared" si="1"/>
        <v/>
      </c>
      <c r="AI58" s="55"/>
      <c r="AJ58" s="161"/>
      <c r="AK58" s="1"/>
      <c r="AL58" s="1"/>
      <c r="AM58" s="1" t="str">
        <f t="shared" si="2"/>
        <v/>
      </c>
      <c r="AN58" s="55"/>
      <c r="AO58" s="161"/>
      <c r="AP58" s="1"/>
      <c r="AQ58" s="1"/>
      <c r="AR58" s="1" t="str">
        <f t="shared" si="3"/>
        <v/>
      </c>
      <c r="AS58" s="55"/>
      <c r="AT58" s="161"/>
      <c r="AU58" s="1"/>
      <c r="AV58" s="1"/>
      <c r="AW58" s="1" t="str">
        <f t="shared" si="4"/>
        <v/>
      </c>
      <c r="AX58" s="55"/>
      <c r="AY58" s="161"/>
      <c r="AZ58" s="1"/>
      <c r="BA58" s="1"/>
      <c r="BB58" s="1" t="str">
        <f t="shared" si="5"/>
        <v/>
      </c>
      <c r="BC58" s="55"/>
      <c r="BD58" s="161"/>
      <c r="BE58" s="1"/>
      <c r="BF58" s="1"/>
      <c r="BG58" s="1" t="str">
        <f t="shared" si="6"/>
        <v/>
      </c>
      <c r="BH58" s="55"/>
      <c r="BI58" s="161"/>
      <c r="BJ58" s="1"/>
      <c r="BK58" s="1"/>
      <c r="BL58" s="1" t="str">
        <f t="shared" si="7"/>
        <v/>
      </c>
      <c r="BM58" s="55"/>
      <c r="BN58" s="161"/>
      <c r="BO58" s="1"/>
      <c r="BP58" s="1"/>
      <c r="BQ58" s="1" t="str">
        <f t="shared" si="8"/>
        <v/>
      </c>
      <c r="BR58" s="55"/>
      <c r="BS58" s="161"/>
    </row>
    <row r="59" spans="1:71" ht="15">
      <c r="A59" s="97"/>
      <c r="B59" s="97"/>
      <c r="C59" s="97"/>
      <c r="D59" s="97"/>
      <c r="E59" s="97"/>
      <c r="F59" s="97"/>
      <c r="G59" s="1"/>
      <c r="H59" s="1"/>
      <c r="I59" s="1"/>
      <c r="J59" s="4"/>
      <c r="K59" s="4"/>
      <c r="L59" s="4"/>
      <c r="M59" s="159"/>
      <c r="N59" s="176"/>
      <c r="O59" s="161"/>
      <c r="P59" s="161"/>
      <c r="Q59" s="161"/>
      <c r="R59" s="4"/>
      <c r="S59" s="4"/>
      <c r="T59" s="161"/>
      <c r="U59" s="161"/>
      <c r="V59" s="1"/>
      <c r="W59" s="1"/>
      <c r="X59" s="1" t="str">
        <f t="shared" si="0"/>
        <v/>
      </c>
      <c r="Y59" s="55"/>
      <c r="Z59" s="161"/>
      <c r="AA59" s="1"/>
      <c r="AB59" s="1"/>
      <c r="AC59" s="1" t="str">
        <f t="shared" si="9"/>
        <v/>
      </c>
      <c r="AD59" s="55"/>
      <c r="AE59" s="161"/>
      <c r="AF59" s="1"/>
      <c r="AG59" s="1"/>
      <c r="AH59" s="1" t="str">
        <f t="shared" si="1"/>
        <v/>
      </c>
      <c r="AI59" s="55"/>
      <c r="AJ59" s="161"/>
      <c r="AK59" s="1"/>
      <c r="AL59" s="1"/>
      <c r="AM59" s="1" t="str">
        <f t="shared" si="2"/>
        <v/>
      </c>
      <c r="AN59" s="55"/>
      <c r="AO59" s="161"/>
      <c r="AP59" s="1"/>
      <c r="AQ59" s="1"/>
      <c r="AR59" s="1" t="str">
        <f t="shared" si="3"/>
        <v/>
      </c>
      <c r="AS59" s="55"/>
      <c r="AT59" s="161"/>
      <c r="AU59" s="1"/>
      <c r="AV59" s="1"/>
      <c r="AW59" s="1" t="str">
        <f t="shared" si="4"/>
        <v/>
      </c>
      <c r="AX59" s="55"/>
      <c r="AY59" s="161"/>
      <c r="AZ59" s="1"/>
      <c r="BA59" s="1"/>
      <c r="BB59" s="1" t="str">
        <f t="shared" si="5"/>
        <v/>
      </c>
      <c r="BC59" s="55"/>
      <c r="BD59" s="161"/>
      <c r="BE59" s="1"/>
      <c r="BF59" s="1"/>
      <c r="BG59" s="1" t="str">
        <f t="shared" si="6"/>
        <v/>
      </c>
      <c r="BH59" s="55"/>
      <c r="BI59" s="161"/>
      <c r="BJ59" s="1"/>
      <c r="BK59" s="1"/>
      <c r="BL59" s="1" t="str">
        <f t="shared" si="7"/>
        <v/>
      </c>
      <c r="BM59" s="55"/>
      <c r="BN59" s="161"/>
      <c r="BO59" s="1"/>
      <c r="BP59" s="1"/>
      <c r="BQ59" s="1" t="str">
        <f t="shared" si="8"/>
        <v/>
      </c>
      <c r="BR59" s="55"/>
      <c r="BS59" s="161"/>
    </row>
    <row r="60" spans="1:71" ht="15">
      <c r="A60" s="97"/>
      <c r="B60" s="97"/>
      <c r="C60" s="97"/>
      <c r="D60" s="97"/>
      <c r="E60" s="97"/>
      <c r="F60" s="97"/>
      <c r="G60" s="1"/>
      <c r="H60" s="1"/>
      <c r="I60" s="1"/>
      <c r="J60" s="4"/>
      <c r="K60" s="4"/>
      <c r="L60" s="4"/>
      <c r="M60" s="159"/>
      <c r="N60" s="176"/>
      <c r="O60" s="161"/>
      <c r="P60" s="161"/>
      <c r="Q60" s="161"/>
      <c r="R60" s="4"/>
      <c r="S60" s="4"/>
      <c r="T60" s="161"/>
      <c r="U60" s="161"/>
      <c r="V60" s="1"/>
      <c r="W60" s="1"/>
      <c r="X60" s="1" t="str">
        <f t="shared" si="0"/>
        <v/>
      </c>
      <c r="Y60" s="55"/>
      <c r="Z60" s="161"/>
      <c r="AA60" s="1"/>
      <c r="AB60" s="1"/>
      <c r="AC60" s="1" t="str">
        <f t="shared" si="9"/>
        <v/>
      </c>
      <c r="AD60" s="55"/>
      <c r="AE60" s="161"/>
      <c r="AF60" s="1"/>
      <c r="AG60" s="1"/>
      <c r="AH60" s="1" t="str">
        <f t="shared" si="1"/>
        <v/>
      </c>
      <c r="AI60" s="55"/>
      <c r="AJ60" s="161"/>
      <c r="AK60" s="1"/>
      <c r="AL60" s="1"/>
      <c r="AM60" s="1" t="str">
        <f t="shared" si="2"/>
        <v/>
      </c>
      <c r="AN60" s="55"/>
      <c r="AO60" s="161"/>
      <c r="AP60" s="1"/>
      <c r="AQ60" s="1"/>
      <c r="AR60" s="1" t="str">
        <f t="shared" si="3"/>
        <v/>
      </c>
      <c r="AS60" s="55"/>
      <c r="AT60" s="161"/>
      <c r="AU60" s="1"/>
      <c r="AV60" s="1"/>
      <c r="AW60" s="1" t="str">
        <f t="shared" si="4"/>
        <v/>
      </c>
      <c r="AX60" s="55"/>
      <c r="AY60" s="161"/>
      <c r="AZ60" s="1"/>
      <c r="BA60" s="1"/>
      <c r="BB60" s="1" t="str">
        <f t="shared" si="5"/>
        <v/>
      </c>
      <c r="BC60" s="55"/>
      <c r="BD60" s="161"/>
      <c r="BE60" s="1"/>
      <c r="BF60" s="1"/>
      <c r="BG60" s="1" t="str">
        <f t="shared" si="6"/>
        <v/>
      </c>
      <c r="BH60" s="55"/>
      <c r="BI60" s="161"/>
      <c r="BJ60" s="1"/>
      <c r="BK60" s="1"/>
      <c r="BL60" s="1" t="str">
        <f t="shared" si="7"/>
        <v/>
      </c>
      <c r="BM60" s="55"/>
      <c r="BN60" s="161"/>
      <c r="BO60" s="1"/>
      <c r="BP60" s="1"/>
      <c r="BQ60" s="1" t="str">
        <f t="shared" si="8"/>
        <v/>
      </c>
      <c r="BR60" s="55"/>
      <c r="BS60" s="161"/>
    </row>
    <row r="61" spans="1:71" ht="15">
      <c r="A61" s="97"/>
      <c r="B61" s="97"/>
      <c r="C61" s="97"/>
      <c r="D61" s="97"/>
      <c r="E61" s="97"/>
      <c r="F61" s="97"/>
      <c r="G61" s="1"/>
      <c r="H61" s="1"/>
      <c r="I61" s="1"/>
      <c r="J61" s="4"/>
      <c r="K61" s="4"/>
      <c r="L61" s="4"/>
      <c r="M61" s="159"/>
      <c r="N61" s="176"/>
      <c r="O61" s="161"/>
      <c r="P61" s="161"/>
      <c r="Q61" s="161"/>
      <c r="R61" s="4"/>
      <c r="S61" s="4"/>
      <c r="T61" s="161"/>
      <c r="U61" s="161"/>
      <c r="V61" s="1"/>
      <c r="W61" s="1"/>
      <c r="X61" s="1" t="str">
        <f t="shared" si="0"/>
        <v/>
      </c>
      <c r="Y61" s="55"/>
      <c r="Z61" s="161"/>
      <c r="AA61" s="1"/>
      <c r="AB61" s="1"/>
      <c r="AC61" s="1" t="str">
        <f t="shared" si="9"/>
        <v/>
      </c>
      <c r="AD61" s="55"/>
      <c r="AE61" s="161"/>
      <c r="AF61" s="1"/>
      <c r="AG61" s="1"/>
      <c r="AH61" s="1" t="str">
        <f t="shared" si="1"/>
        <v/>
      </c>
      <c r="AI61" s="55"/>
      <c r="AJ61" s="161"/>
      <c r="AK61" s="1"/>
      <c r="AL61" s="1"/>
      <c r="AM61" s="1" t="str">
        <f t="shared" si="2"/>
        <v/>
      </c>
      <c r="AN61" s="55"/>
      <c r="AO61" s="161"/>
      <c r="AP61" s="1"/>
      <c r="AQ61" s="1"/>
      <c r="AR61" s="1" t="str">
        <f t="shared" si="3"/>
        <v/>
      </c>
      <c r="AS61" s="55"/>
      <c r="AT61" s="161"/>
      <c r="AU61" s="1"/>
      <c r="AV61" s="1"/>
      <c r="AW61" s="1" t="str">
        <f t="shared" si="4"/>
        <v/>
      </c>
      <c r="AX61" s="55"/>
      <c r="AY61" s="161"/>
      <c r="AZ61" s="1"/>
      <c r="BA61" s="1"/>
      <c r="BB61" s="1" t="str">
        <f t="shared" si="5"/>
        <v/>
      </c>
      <c r="BC61" s="55"/>
      <c r="BD61" s="161"/>
      <c r="BE61" s="1"/>
      <c r="BF61" s="1"/>
      <c r="BG61" s="1" t="str">
        <f t="shared" si="6"/>
        <v/>
      </c>
      <c r="BH61" s="55"/>
      <c r="BI61" s="161"/>
      <c r="BJ61" s="1"/>
      <c r="BK61" s="1"/>
      <c r="BL61" s="1" t="str">
        <f t="shared" si="7"/>
        <v/>
      </c>
      <c r="BM61" s="55"/>
      <c r="BN61" s="161"/>
      <c r="BO61" s="1"/>
      <c r="BP61" s="1"/>
      <c r="BQ61" s="1" t="str">
        <f t="shared" si="8"/>
        <v/>
      </c>
      <c r="BR61" s="55"/>
      <c r="BS61" s="161"/>
    </row>
    <row r="62" spans="1:71" ht="15">
      <c r="A62" s="97"/>
      <c r="B62" s="97"/>
      <c r="C62" s="97"/>
      <c r="D62" s="97"/>
      <c r="E62" s="97"/>
      <c r="F62" s="97"/>
      <c r="G62" s="1"/>
      <c r="H62" s="1"/>
      <c r="I62" s="1"/>
      <c r="J62" s="4"/>
      <c r="K62" s="4"/>
      <c r="L62" s="4"/>
      <c r="M62" s="159"/>
      <c r="N62" s="176"/>
      <c r="O62" s="161"/>
      <c r="P62" s="161"/>
      <c r="Q62" s="161"/>
      <c r="R62" s="4"/>
      <c r="S62" s="4"/>
      <c r="T62" s="161"/>
      <c r="U62" s="161"/>
      <c r="V62" s="1"/>
      <c r="W62" s="1"/>
      <c r="X62" s="1" t="str">
        <f t="shared" si="0"/>
        <v/>
      </c>
      <c r="Y62" s="55"/>
      <c r="Z62" s="161"/>
      <c r="AA62" s="1"/>
      <c r="AB62" s="1"/>
      <c r="AC62" s="1" t="str">
        <f t="shared" si="9"/>
        <v/>
      </c>
      <c r="AD62" s="55"/>
      <c r="AE62" s="161"/>
      <c r="AF62" s="1"/>
      <c r="AG62" s="1"/>
      <c r="AH62" s="1" t="str">
        <f t="shared" si="1"/>
        <v/>
      </c>
      <c r="AI62" s="55"/>
      <c r="AJ62" s="161"/>
      <c r="AK62" s="1"/>
      <c r="AL62" s="1"/>
      <c r="AM62" s="1" t="str">
        <f t="shared" si="2"/>
        <v/>
      </c>
      <c r="AN62" s="55"/>
      <c r="AO62" s="161"/>
      <c r="AP62" s="1"/>
      <c r="AQ62" s="1"/>
      <c r="AR62" s="1" t="str">
        <f t="shared" si="3"/>
        <v/>
      </c>
      <c r="AS62" s="55"/>
      <c r="AT62" s="161"/>
      <c r="AU62" s="1"/>
      <c r="AV62" s="1"/>
      <c r="AW62" s="1" t="str">
        <f t="shared" si="4"/>
        <v/>
      </c>
      <c r="AX62" s="55"/>
      <c r="AY62" s="161"/>
      <c r="AZ62" s="1"/>
      <c r="BA62" s="1"/>
      <c r="BB62" s="1" t="str">
        <f t="shared" si="5"/>
        <v/>
      </c>
      <c r="BC62" s="55"/>
      <c r="BD62" s="161"/>
      <c r="BE62" s="1"/>
      <c r="BF62" s="1"/>
      <c r="BG62" s="1" t="str">
        <f t="shared" si="6"/>
        <v/>
      </c>
      <c r="BH62" s="55"/>
      <c r="BI62" s="161"/>
      <c r="BJ62" s="1"/>
      <c r="BK62" s="1"/>
      <c r="BL62" s="1" t="str">
        <f t="shared" si="7"/>
        <v/>
      </c>
      <c r="BM62" s="55"/>
      <c r="BN62" s="161"/>
      <c r="BO62" s="1"/>
      <c r="BP62" s="1"/>
      <c r="BQ62" s="1" t="str">
        <f t="shared" si="8"/>
        <v/>
      </c>
      <c r="BR62" s="55"/>
      <c r="BS62" s="161"/>
    </row>
    <row r="63" spans="1:71" ht="15">
      <c r="A63" s="97"/>
      <c r="B63" s="97"/>
      <c r="C63" s="97"/>
      <c r="D63" s="97"/>
      <c r="E63" s="97"/>
      <c r="F63" s="97"/>
      <c r="G63" s="1"/>
      <c r="H63" s="1"/>
      <c r="I63" s="1"/>
      <c r="J63" s="4"/>
      <c r="K63" s="4"/>
      <c r="L63" s="4"/>
      <c r="M63" s="159"/>
      <c r="N63" s="176"/>
      <c r="O63" s="161"/>
      <c r="P63" s="161"/>
      <c r="Q63" s="161"/>
      <c r="R63" s="4"/>
      <c r="S63" s="4"/>
      <c r="T63" s="161"/>
      <c r="U63" s="161"/>
      <c r="V63" s="1"/>
      <c r="W63" s="1"/>
      <c r="X63" s="1" t="str">
        <f t="shared" si="0"/>
        <v/>
      </c>
      <c r="Y63" s="55"/>
      <c r="Z63" s="161"/>
      <c r="AA63" s="1"/>
      <c r="AB63" s="1"/>
      <c r="AC63" s="1" t="str">
        <f t="shared" si="9"/>
        <v/>
      </c>
      <c r="AD63" s="55"/>
      <c r="AE63" s="161"/>
      <c r="AF63" s="1"/>
      <c r="AG63" s="1"/>
      <c r="AH63" s="1" t="str">
        <f t="shared" si="1"/>
        <v/>
      </c>
      <c r="AI63" s="55"/>
      <c r="AJ63" s="161"/>
      <c r="AK63" s="1"/>
      <c r="AL63" s="1"/>
      <c r="AM63" s="1" t="str">
        <f t="shared" si="2"/>
        <v/>
      </c>
      <c r="AN63" s="55"/>
      <c r="AO63" s="161"/>
      <c r="AP63" s="1"/>
      <c r="AQ63" s="1"/>
      <c r="AR63" s="1" t="str">
        <f t="shared" si="3"/>
        <v/>
      </c>
      <c r="AS63" s="55"/>
      <c r="AT63" s="161"/>
      <c r="AU63" s="1"/>
      <c r="AV63" s="1"/>
      <c r="AW63" s="1" t="str">
        <f t="shared" si="4"/>
        <v/>
      </c>
      <c r="AX63" s="55"/>
      <c r="AY63" s="161"/>
      <c r="AZ63" s="1"/>
      <c r="BA63" s="1"/>
      <c r="BB63" s="1" t="str">
        <f t="shared" si="5"/>
        <v/>
      </c>
      <c r="BC63" s="55"/>
      <c r="BD63" s="161"/>
      <c r="BE63" s="1"/>
      <c r="BF63" s="1"/>
      <c r="BG63" s="1" t="str">
        <f t="shared" si="6"/>
        <v/>
      </c>
      <c r="BH63" s="55"/>
      <c r="BI63" s="161"/>
      <c r="BJ63" s="1"/>
      <c r="BK63" s="1"/>
      <c r="BL63" s="1" t="str">
        <f t="shared" si="7"/>
        <v/>
      </c>
      <c r="BM63" s="55"/>
      <c r="BN63" s="161"/>
      <c r="BO63" s="1"/>
      <c r="BP63" s="1"/>
      <c r="BQ63" s="1" t="str">
        <f t="shared" si="8"/>
        <v/>
      </c>
      <c r="BR63" s="55"/>
      <c r="BS63" s="161"/>
    </row>
    <row r="64" spans="1:71" ht="15">
      <c r="A64" s="97"/>
      <c r="B64" s="97"/>
      <c r="C64" s="97"/>
      <c r="D64" s="97"/>
      <c r="E64" s="97"/>
      <c r="F64" s="97"/>
      <c r="G64" s="1"/>
      <c r="H64" s="1"/>
      <c r="I64" s="1"/>
      <c r="J64" s="4"/>
      <c r="K64" s="4"/>
      <c r="L64" s="4"/>
      <c r="M64" s="159"/>
      <c r="N64" s="176"/>
      <c r="O64" s="161"/>
      <c r="P64" s="161"/>
      <c r="Q64" s="161"/>
      <c r="R64" s="4"/>
      <c r="S64" s="4"/>
      <c r="T64" s="161"/>
      <c r="U64" s="161"/>
      <c r="V64" s="1"/>
      <c r="W64" s="1"/>
      <c r="X64" s="1" t="str">
        <f t="shared" si="0"/>
        <v/>
      </c>
      <c r="Y64" s="55"/>
      <c r="Z64" s="161"/>
      <c r="AA64" s="1"/>
      <c r="AB64" s="1"/>
      <c r="AC64" s="1" t="str">
        <f t="shared" si="9"/>
        <v/>
      </c>
      <c r="AD64" s="55"/>
      <c r="AE64" s="161"/>
      <c r="AF64" s="1"/>
      <c r="AG64" s="1"/>
      <c r="AH64" s="1" t="str">
        <f t="shared" si="1"/>
        <v/>
      </c>
      <c r="AI64" s="55"/>
      <c r="AJ64" s="161"/>
      <c r="AK64" s="1"/>
      <c r="AL64" s="1"/>
      <c r="AM64" s="1" t="str">
        <f t="shared" si="2"/>
        <v/>
      </c>
      <c r="AN64" s="55"/>
      <c r="AO64" s="161"/>
      <c r="AP64" s="1"/>
      <c r="AQ64" s="1"/>
      <c r="AR64" s="1" t="str">
        <f t="shared" si="3"/>
        <v/>
      </c>
      <c r="AS64" s="55"/>
      <c r="AT64" s="161"/>
      <c r="AU64" s="1"/>
      <c r="AV64" s="1"/>
      <c r="AW64" s="1" t="str">
        <f t="shared" si="4"/>
        <v/>
      </c>
      <c r="AX64" s="55"/>
      <c r="AY64" s="161"/>
      <c r="AZ64" s="1"/>
      <c r="BA64" s="1"/>
      <c r="BB64" s="1" t="str">
        <f t="shared" si="5"/>
        <v/>
      </c>
      <c r="BC64" s="55"/>
      <c r="BD64" s="161"/>
      <c r="BE64" s="1"/>
      <c r="BF64" s="1"/>
      <c r="BG64" s="1" t="str">
        <f t="shared" si="6"/>
        <v/>
      </c>
      <c r="BH64" s="55"/>
      <c r="BI64" s="161"/>
      <c r="BJ64" s="1"/>
      <c r="BK64" s="1"/>
      <c r="BL64" s="1" t="str">
        <f t="shared" si="7"/>
        <v/>
      </c>
      <c r="BM64" s="55"/>
      <c r="BN64" s="161"/>
      <c r="BO64" s="1"/>
      <c r="BP64" s="1"/>
      <c r="BQ64" s="1" t="str">
        <f t="shared" si="8"/>
        <v/>
      </c>
      <c r="BR64" s="55"/>
      <c r="BS64" s="161"/>
    </row>
    <row r="65" spans="1:71" ht="15">
      <c r="A65" s="97"/>
      <c r="B65" s="97"/>
      <c r="C65" s="97"/>
      <c r="D65" s="97"/>
      <c r="E65" s="97"/>
      <c r="F65" s="97"/>
      <c r="G65" s="1"/>
      <c r="H65" s="1"/>
      <c r="I65" s="1"/>
      <c r="J65" s="4"/>
      <c r="K65" s="4"/>
      <c r="L65" s="4"/>
      <c r="M65" s="159"/>
      <c r="N65" s="176"/>
      <c r="O65" s="161"/>
      <c r="P65" s="161"/>
      <c r="Q65" s="161"/>
      <c r="R65" s="4"/>
      <c r="S65" s="4"/>
      <c r="T65" s="161"/>
      <c r="U65" s="161"/>
      <c r="V65" s="1"/>
      <c r="W65" s="1"/>
      <c r="X65" s="1" t="str">
        <f t="shared" si="0"/>
        <v/>
      </c>
      <c r="Y65" s="55"/>
      <c r="Z65" s="161"/>
      <c r="AA65" s="1"/>
      <c r="AB65" s="1"/>
      <c r="AC65" s="1" t="str">
        <f t="shared" si="9"/>
        <v/>
      </c>
      <c r="AD65" s="55"/>
      <c r="AE65" s="161"/>
      <c r="AF65" s="1"/>
      <c r="AG65" s="1"/>
      <c r="AH65" s="1" t="str">
        <f t="shared" si="1"/>
        <v/>
      </c>
      <c r="AI65" s="55"/>
      <c r="AJ65" s="161"/>
      <c r="AK65" s="1"/>
      <c r="AL65" s="1"/>
      <c r="AM65" s="1" t="str">
        <f t="shared" si="2"/>
        <v/>
      </c>
      <c r="AN65" s="55"/>
      <c r="AO65" s="161"/>
      <c r="AP65" s="1"/>
      <c r="AQ65" s="1"/>
      <c r="AR65" s="1" t="str">
        <f t="shared" si="3"/>
        <v/>
      </c>
      <c r="AS65" s="55"/>
      <c r="AT65" s="161"/>
      <c r="AU65" s="1"/>
      <c r="AV65" s="1"/>
      <c r="AW65" s="1" t="str">
        <f t="shared" si="4"/>
        <v/>
      </c>
      <c r="AX65" s="55"/>
      <c r="AY65" s="161"/>
      <c r="AZ65" s="1"/>
      <c r="BA65" s="1"/>
      <c r="BB65" s="1" t="str">
        <f t="shared" si="5"/>
        <v/>
      </c>
      <c r="BC65" s="55"/>
      <c r="BD65" s="161"/>
      <c r="BE65" s="1"/>
      <c r="BF65" s="1"/>
      <c r="BG65" s="1" t="str">
        <f t="shared" si="6"/>
        <v/>
      </c>
      <c r="BH65" s="55"/>
      <c r="BI65" s="161"/>
      <c r="BJ65" s="1"/>
      <c r="BK65" s="1"/>
      <c r="BL65" s="1" t="str">
        <f t="shared" si="7"/>
        <v/>
      </c>
      <c r="BM65" s="55"/>
      <c r="BN65" s="161"/>
      <c r="BO65" s="1"/>
      <c r="BP65" s="1"/>
      <c r="BQ65" s="1" t="str">
        <f t="shared" si="8"/>
        <v/>
      </c>
      <c r="BR65" s="55"/>
      <c r="BS65" s="161"/>
    </row>
    <row r="66" spans="1:71" ht="15">
      <c r="A66" s="97"/>
      <c r="B66" s="97"/>
      <c r="C66" s="97"/>
      <c r="D66" s="97"/>
      <c r="E66" s="97"/>
      <c r="F66" s="97"/>
      <c r="G66" s="1"/>
      <c r="H66" s="1"/>
      <c r="I66" s="1"/>
      <c r="J66" s="4"/>
      <c r="K66" s="4"/>
      <c r="L66" s="4"/>
      <c r="M66" s="159"/>
      <c r="N66" s="176"/>
      <c r="O66" s="161"/>
      <c r="P66" s="161"/>
      <c r="Q66" s="161"/>
      <c r="R66" s="4"/>
      <c r="S66" s="4"/>
      <c r="T66" s="161"/>
      <c r="U66" s="161"/>
      <c r="V66" s="1"/>
      <c r="W66" s="1"/>
      <c r="X66" s="1" t="str">
        <f t="shared" si="0"/>
        <v/>
      </c>
      <c r="Y66" s="55"/>
      <c r="Z66" s="161"/>
      <c r="AA66" s="1"/>
      <c r="AB66" s="1"/>
      <c r="AC66" s="1" t="str">
        <f t="shared" si="9"/>
        <v/>
      </c>
      <c r="AD66" s="55"/>
      <c r="AE66" s="161"/>
      <c r="AF66" s="1"/>
      <c r="AG66" s="1"/>
      <c r="AH66" s="1" t="str">
        <f t="shared" si="1"/>
        <v/>
      </c>
      <c r="AI66" s="55"/>
      <c r="AJ66" s="161"/>
      <c r="AK66" s="1"/>
      <c r="AL66" s="1"/>
      <c r="AM66" s="1" t="str">
        <f t="shared" si="2"/>
        <v/>
      </c>
      <c r="AN66" s="55"/>
      <c r="AO66" s="161"/>
      <c r="AP66" s="1"/>
      <c r="AQ66" s="1"/>
      <c r="AR66" s="1" t="str">
        <f t="shared" si="3"/>
        <v/>
      </c>
      <c r="AS66" s="55"/>
      <c r="AT66" s="161"/>
      <c r="AU66" s="1"/>
      <c r="AV66" s="1"/>
      <c r="AW66" s="1" t="str">
        <f t="shared" si="4"/>
        <v/>
      </c>
      <c r="AX66" s="55"/>
      <c r="AY66" s="161"/>
      <c r="AZ66" s="1"/>
      <c r="BA66" s="1"/>
      <c r="BB66" s="1" t="str">
        <f t="shared" si="5"/>
        <v/>
      </c>
      <c r="BC66" s="55"/>
      <c r="BD66" s="161"/>
      <c r="BE66" s="1"/>
      <c r="BF66" s="1"/>
      <c r="BG66" s="1" t="str">
        <f t="shared" si="6"/>
        <v/>
      </c>
      <c r="BH66" s="55"/>
      <c r="BI66" s="161"/>
      <c r="BJ66" s="1"/>
      <c r="BK66" s="1"/>
      <c r="BL66" s="1" t="str">
        <f t="shared" si="7"/>
        <v/>
      </c>
      <c r="BM66" s="55"/>
      <c r="BN66" s="161"/>
      <c r="BO66" s="1"/>
      <c r="BP66" s="1"/>
      <c r="BQ66" s="1" t="str">
        <f t="shared" si="8"/>
        <v/>
      </c>
      <c r="BR66" s="55"/>
      <c r="BS66" s="161"/>
    </row>
    <row r="67" spans="1:71" ht="15">
      <c r="A67" s="97"/>
      <c r="B67" s="97"/>
      <c r="C67" s="97"/>
      <c r="D67" s="97"/>
      <c r="E67" s="97"/>
      <c r="F67" s="97"/>
      <c r="G67" s="1"/>
      <c r="H67" s="1"/>
      <c r="I67" s="1"/>
      <c r="J67" s="4"/>
      <c r="K67" s="4"/>
      <c r="L67" s="4"/>
      <c r="M67" s="159"/>
      <c r="N67" s="176"/>
      <c r="O67" s="161"/>
      <c r="P67" s="161"/>
      <c r="Q67" s="161"/>
      <c r="R67" s="4"/>
      <c r="S67" s="4"/>
      <c r="T67" s="161"/>
      <c r="U67" s="161"/>
      <c r="V67" s="1"/>
      <c r="W67" s="1"/>
      <c r="X67" s="1" t="str">
        <f t="shared" si="0"/>
        <v/>
      </c>
      <c r="Y67" s="55"/>
      <c r="Z67" s="161"/>
      <c r="AA67" s="1"/>
      <c r="AB67" s="1"/>
      <c r="AC67" s="1" t="str">
        <f t="shared" si="9"/>
        <v/>
      </c>
      <c r="AD67" s="55"/>
      <c r="AE67" s="161"/>
      <c r="AF67" s="1"/>
      <c r="AG67" s="1"/>
      <c r="AH67" s="1" t="str">
        <f t="shared" si="1"/>
        <v/>
      </c>
      <c r="AI67" s="55"/>
      <c r="AJ67" s="161"/>
      <c r="AK67" s="1"/>
      <c r="AL67" s="1"/>
      <c r="AM67" s="1" t="str">
        <f t="shared" si="2"/>
        <v/>
      </c>
      <c r="AN67" s="55"/>
      <c r="AO67" s="161"/>
      <c r="AP67" s="1"/>
      <c r="AQ67" s="1"/>
      <c r="AR67" s="1" t="str">
        <f t="shared" si="3"/>
        <v/>
      </c>
      <c r="AS67" s="55"/>
      <c r="AT67" s="161"/>
      <c r="AU67" s="1"/>
      <c r="AV67" s="1"/>
      <c r="AW67" s="1" t="str">
        <f t="shared" si="4"/>
        <v/>
      </c>
      <c r="AX67" s="55"/>
      <c r="AY67" s="161"/>
      <c r="AZ67" s="1"/>
      <c r="BA67" s="1"/>
      <c r="BB67" s="1" t="str">
        <f t="shared" si="5"/>
        <v/>
      </c>
      <c r="BC67" s="55"/>
      <c r="BD67" s="161"/>
      <c r="BE67" s="1"/>
      <c r="BF67" s="1"/>
      <c r="BG67" s="1" t="str">
        <f t="shared" si="6"/>
        <v/>
      </c>
      <c r="BH67" s="55"/>
      <c r="BI67" s="161"/>
      <c r="BJ67" s="1"/>
      <c r="BK67" s="1"/>
      <c r="BL67" s="1" t="str">
        <f t="shared" si="7"/>
        <v/>
      </c>
      <c r="BM67" s="55"/>
      <c r="BN67" s="161"/>
      <c r="BO67" s="1"/>
      <c r="BP67" s="1"/>
      <c r="BQ67" s="1" t="str">
        <f t="shared" si="8"/>
        <v/>
      </c>
      <c r="BR67" s="55"/>
      <c r="BS67" s="161"/>
    </row>
    <row r="68" spans="1:71" ht="15">
      <c r="A68" s="97"/>
      <c r="B68" s="97"/>
      <c r="C68" s="97"/>
      <c r="D68" s="97"/>
      <c r="E68" s="97"/>
      <c r="F68" s="97"/>
      <c r="G68" s="1"/>
      <c r="H68" s="1"/>
      <c r="I68" s="1"/>
      <c r="J68" s="4"/>
      <c r="K68" s="4"/>
      <c r="L68" s="4"/>
      <c r="M68" s="159"/>
      <c r="N68" s="176"/>
      <c r="O68" s="161"/>
      <c r="P68" s="161"/>
      <c r="Q68" s="161"/>
      <c r="R68" s="4"/>
      <c r="S68" s="4"/>
      <c r="T68" s="161"/>
      <c r="U68" s="161"/>
      <c r="V68" s="1"/>
      <c r="W68" s="1"/>
      <c r="X68" s="1" t="str">
        <f t="shared" si="0"/>
        <v/>
      </c>
      <c r="Y68" s="55"/>
      <c r="Z68" s="161"/>
      <c r="AA68" s="1"/>
      <c r="AB68" s="1"/>
      <c r="AC68" s="1" t="str">
        <f t="shared" si="9"/>
        <v/>
      </c>
      <c r="AD68" s="55"/>
      <c r="AE68" s="161"/>
      <c r="AF68" s="1"/>
      <c r="AG68" s="1"/>
      <c r="AH68" s="1" t="str">
        <f t="shared" si="1"/>
        <v/>
      </c>
      <c r="AI68" s="55"/>
      <c r="AJ68" s="161"/>
      <c r="AK68" s="1"/>
      <c r="AL68" s="1"/>
      <c r="AM68" s="1" t="str">
        <f t="shared" si="2"/>
        <v/>
      </c>
      <c r="AN68" s="55"/>
      <c r="AO68" s="161"/>
      <c r="AP68" s="1"/>
      <c r="AQ68" s="1"/>
      <c r="AR68" s="1" t="str">
        <f t="shared" si="3"/>
        <v/>
      </c>
      <c r="AS68" s="55"/>
      <c r="AT68" s="161"/>
      <c r="AU68" s="1"/>
      <c r="AV68" s="1"/>
      <c r="AW68" s="1" t="str">
        <f t="shared" si="4"/>
        <v/>
      </c>
      <c r="AX68" s="55"/>
      <c r="AY68" s="161"/>
      <c r="AZ68" s="1"/>
      <c r="BA68" s="1"/>
      <c r="BB68" s="1" t="str">
        <f t="shared" si="5"/>
        <v/>
      </c>
      <c r="BC68" s="55"/>
      <c r="BD68" s="161"/>
      <c r="BE68" s="1"/>
      <c r="BF68" s="1"/>
      <c r="BG68" s="1" t="str">
        <f t="shared" si="6"/>
        <v/>
      </c>
      <c r="BH68" s="55"/>
      <c r="BI68" s="161"/>
      <c r="BJ68" s="1"/>
      <c r="BK68" s="1"/>
      <c r="BL68" s="1" t="str">
        <f t="shared" si="7"/>
        <v/>
      </c>
      <c r="BM68" s="55"/>
      <c r="BN68" s="161"/>
      <c r="BO68" s="1"/>
      <c r="BP68" s="1"/>
      <c r="BQ68" s="1" t="str">
        <f t="shared" si="8"/>
        <v/>
      </c>
      <c r="BR68" s="55"/>
      <c r="BS68" s="161"/>
    </row>
    <row r="69" spans="1:71" ht="15">
      <c r="A69" s="97"/>
      <c r="B69" s="97"/>
      <c r="C69" s="97"/>
      <c r="D69" s="97"/>
      <c r="E69" s="97"/>
      <c r="F69" s="97"/>
      <c r="G69" s="1"/>
      <c r="H69" s="1"/>
      <c r="I69" s="1"/>
      <c r="J69" s="4"/>
      <c r="K69" s="4"/>
      <c r="L69" s="4"/>
      <c r="M69" s="159"/>
      <c r="N69" s="176"/>
      <c r="O69" s="161"/>
      <c r="P69" s="161"/>
      <c r="Q69" s="161"/>
      <c r="R69" s="4"/>
      <c r="S69" s="4"/>
      <c r="T69" s="161"/>
      <c r="U69" s="161"/>
      <c r="V69" s="1"/>
      <c r="W69" s="1"/>
      <c r="X69" s="1" t="str">
        <f t="shared" si="0"/>
        <v/>
      </c>
      <c r="Y69" s="55"/>
      <c r="Z69" s="161"/>
      <c r="AA69" s="1"/>
      <c r="AB69" s="1"/>
      <c r="AC69" s="1" t="str">
        <f t="shared" si="9"/>
        <v/>
      </c>
      <c r="AD69" s="55"/>
      <c r="AE69" s="161"/>
      <c r="AF69" s="1"/>
      <c r="AG69" s="1"/>
      <c r="AH69" s="1" t="str">
        <f t="shared" si="1"/>
        <v/>
      </c>
      <c r="AI69" s="55"/>
      <c r="AJ69" s="161"/>
      <c r="AK69" s="1"/>
      <c r="AL69" s="1"/>
      <c r="AM69" s="1" t="str">
        <f t="shared" si="2"/>
        <v/>
      </c>
      <c r="AN69" s="55"/>
      <c r="AO69" s="161"/>
      <c r="AP69" s="1"/>
      <c r="AQ69" s="1"/>
      <c r="AR69" s="1" t="str">
        <f t="shared" si="3"/>
        <v/>
      </c>
      <c r="AS69" s="55"/>
      <c r="AT69" s="161"/>
      <c r="AU69" s="1"/>
      <c r="AV69" s="1"/>
      <c r="AW69" s="1" t="str">
        <f t="shared" si="4"/>
        <v/>
      </c>
      <c r="AX69" s="55"/>
      <c r="AY69" s="161"/>
      <c r="AZ69" s="1"/>
      <c r="BA69" s="1"/>
      <c r="BB69" s="1" t="str">
        <f t="shared" si="5"/>
        <v/>
      </c>
      <c r="BC69" s="55"/>
      <c r="BD69" s="161"/>
      <c r="BE69" s="1"/>
      <c r="BF69" s="1"/>
      <c r="BG69" s="1" t="str">
        <f t="shared" si="6"/>
        <v/>
      </c>
      <c r="BH69" s="55"/>
      <c r="BI69" s="161"/>
      <c r="BJ69" s="1"/>
      <c r="BK69" s="1"/>
      <c r="BL69" s="1" t="str">
        <f t="shared" si="7"/>
        <v/>
      </c>
      <c r="BM69" s="55"/>
      <c r="BN69" s="161"/>
      <c r="BO69" s="1"/>
      <c r="BP69" s="1"/>
      <c r="BQ69" s="1" t="str">
        <f t="shared" si="8"/>
        <v/>
      </c>
      <c r="BR69" s="55"/>
      <c r="BS69" s="161"/>
    </row>
    <row r="70" spans="1:71" ht="15">
      <c r="A70" s="97"/>
      <c r="B70" s="97"/>
      <c r="C70" s="97"/>
      <c r="D70" s="97"/>
      <c r="E70" s="97"/>
      <c r="F70" s="97"/>
      <c r="G70" s="1"/>
      <c r="H70" s="1"/>
      <c r="I70" s="1"/>
      <c r="J70" s="4"/>
      <c r="K70" s="4"/>
      <c r="L70" s="4"/>
      <c r="M70" s="159"/>
      <c r="N70" s="176"/>
      <c r="O70" s="161"/>
      <c r="P70" s="161"/>
      <c r="Q70" s="161"/>
      <c r="R70" s="4"/>
      <c r="S70" s="4"/>
      <c r="T70" s="161"/>
      <c r="U70" s="161"/>
      <c r="V70" s="1"/>
      <c r="W70" s="1"/>
      <c r="X70" s="1" t="str">
        <f t="shared" si="0"/>
        <v/>
      </c>
      <c r="Y70" s="55"/>
      <c r="Z70" s="161"/>
      <c r="AA70" s="1"/>
      <c r="AB70" s="1"/>
      <c r="AC70" s="1" t="str">
        <f t="shared" ref="AC70:AC133" si="10">IF(ISERROR(VLOOKUP(AB70,WC_ISIN_Lookup,2,)),"",VLOOKUP(AB70,WC_ISIN_Lookup,2,))</f>
        <v/>
      </c>
      <c r="AD70" s="55"/>
      <c r="AE70" s="161"/>
      <c r="AF70" s="1"/>
      <c r="AG70" s="1"/>
      <c r="AH70" s="1" t="str">
        <f t="shared" ref="AH70:AH133" si="11">IF(ISERROR(VLOOKUP(AG70,WC_ISIN_Lookup,2,)),"",VLOOKUP(AG70,WC_ISIN_Lookup,2,))</f>
        <v/>
      </c>
      <c r="AI70" s="55"/>
      <c r="AJ70" s="161"/>
      <c r="AK70" s="1"/>
      <c r="AL70" s="1"/>
      <c r="AM70" s="1" t="str">
        <f t="shared" ref="AM70:AM133" si="12">IF(ISERROR(VLOOKUP(AL70,WC_ISIN_Lookup,2,)),"",VLOOKUP(AL70,WC_ISIN_Lookup,2,))</f>
        <v/>
      </c>
      <c r="AN70" s="55"/>
      <c r="AO70" s="161"/>
      <c r="AP70" s="1"/>
      <c r="AQ70" s="1"/>
      <c r="AR70" s="1" t="str">
        <f t="shared" ref="AR70:AR133" si="13">IF(ISERROR(VLOOKUP(AQ70,WC_ISIN_Lookup,2,)),"",VLOOKUP(AQ70,WC_ISIN_Lookup,2,))</f>
        <v/>
      </c>
      <c r="AS70" s="55"/>
      <c r="AT70" s="161"/>
      <c r="AU70" s="1"/>
      <c r="AV70" s="1"/>
      <c r="AW70" s="1" t="str">
        <f t="shared" ref="AW70:AW133" si="14">IF(ISERROR(VLOOKUP(AV70,WC_ISIN_Lookup,2,)),"",VLOOKUP(AV70,WC_ISIN_Lookup,2,))</f>
        <v/>
      </c>
      <c r="AX70" s="55"/>
      <c r="AY70" s="161"/>
      <c r="AZ70" s="1"/>
      <c r="BA70" s="1"/>
      <c r="BB70" s="1" t="str">
        <f t="shared" ref="BB70:BB133" si="15">IF(ISERROR(VLOOKUP(BA70,WC_ISIN_Lookup,2,)),"",VLOOKUP(BA70,WC_ISIN_Lookup,2,))</f>
        <v/>
      </c>
      <c r="BC70" s="55"/>
      <c r="BD70" s="161"/>
      <c r="BE70" s="1"/>
      <c r="BF70" s="1"/>
      <c r="BG70" s="1" t="str">
        <f t="shared" ref="BG70:BG133" si="16">IF(ISERROR(VLOOKUP(BF70,WC_ISIN_Lookup,2,)),"",VLOOKUP(BF70,WC_ISIN_Lookup,2,))</f>
        <v/>
      </c>
      <c r="BH70" s="55"/>
      <c r="BI70" s="161"/>
      <c r="BJ70" s="1"/>
      <c r="BK70" s="1"/>
      <c r="BL70" s="1" t="str">
        <f t="shared" ref="BL70:BL133" si="17">IF(ISERROR(VLOOKUP(BK70,WC_ISIN_Lookup,2,)),"",VLOOKUP(BK70,WC_ISIN_Lookup,2,))</f>
        <v/>
      </c>
      <c r="BM70" s="55"/>
      <c r="BN70" s="161"/>
      <c r="BO70" s="1"/>
      <c r="BP70" s="1"/>
      <c r="BQ70" s="1" t="str">
        <f t="shared" ref="BQ70:BQ133" si="18">IF(ISERROR(VLOOKUP(BP70,WC_ISIN_Lookup,2,)),"",VLOOKUP(BP70,WC_ISIN_Lookup,2,))</f>
        <v/>
      </c>
      <c r="BR70" s="55"/>
      <c r="BS70" s="161"/>
    </row>
    <row r="71" spans="1:71" ht="15">
      <c r="A71" s="97"/>
      <c r="B71" s="97"/>
      <c r="C71" s="97"/>
      <c r="D71" s="97"/>
      <c r="E71" s="97"/>
      <c r="F71" s="97"/>
      <c r="G71" s="1"/>
      <c r="H71" s="1"/>
      <c r="I71" s="1"/>
      <c r="J71" s="4"/>
      <c r="K71" s="4"/>
      <c r="L71" s="4"/>
      <c r="M71" s="159"/>
      <c r="N71" s="176"/>
      <c r="O71" s="161"/>
      <c r="P71" s="161"/>
      <c r="Q71" s="161"/>
      <c r="R71" s="4"/>
      <c r="S71" s="4"/>
      <c r="T71" s="161"/>
      <c r="U71" s="161"/>
      <c r="V71" s="1"/>
      <c r="W71" s="1"/>
      <c r="X71" s="1" t="str">
        <f t="shared" ref="X71:X134" si="19">IF(ISERROR(VLOOKUP(W71,WC_ISIN_Lookup,2,)),"",VLOOKUP(W71,WC_ISIN_Lookup,2,))</f>
        <v/>
      </c>
      <c r="Y71" s="55"/>
      <c r="Z71" s="161"/>
      <c r="AA71" s="1"/>
      <c r="AB71" s="1"/>
      <c r="AC71" s="1" t="str">
        <f t="shared" si="10"/>
        <v/>
      </c>
      <c r="AD71" s="55"/>
      <c r="AE71" s="161"/>
      <c r="AF71" s="1"/>
      <c r="AG71" s="1"/>
      <c r="AH71" s="1" t="str">
        <f t="shared" si="11"/>
        <v/>
      </c>
      <c r="AI71" s="55"/>
      <c r="AJ71" s="161"/>
      <c r="AK71" s="1"/>
      <c r="AL71" s="1"/>
      <c r="AM71" s="1" t="str">
        <f t="shared" si="12"/>
        <v/>
      </c>
      <c r="AN71" s="55"/>
      <c r="AO71" s="161"/>
      <c r="AP71" s="1"/>
      <c r="AQ71" s="1"/>
      <c r="AR71" s="1" t="str">
        <f t="shared" si="13"/>
        <v/>
      </c>
      <c r="AS71" s="55"/>
      <c r="AT71" s="161"/>
      <c r="AU71" s="1"/>
      <c r="AV71" s="1"/>
      <c r="AW71" s="1" t="str">
        <f t="shared" si="14"/>
        <v/>
      </c>
      <c r="AX71" s="55"/>
      <c r="AY71" s="161"/>
      <c r="AZ71" s="1"/>
      <c r="BA71" s="1"/>
      <c r="BB71" s="1" t="str">
        <f t="shared" si="15"/>
        <v/>
      </c>
      <c r="BC71" s="55"/>
      <c r="BD71" s="161"/>
      <c r="BE71" s="1"/>
      <c r="BF71" s="1"/>
      <c r="BG71" s="1" t="str">
        <f t="shared" si="16"/>
        <v/>
      </c>
      <c r="BH71" s="55"/>
      <c r="BI71" s="161"/>
      <c r="BJ71" s="1"/>
      <c r="BK71" s="1"/>
      <c r="BL71" s="1" t="str">
        <f t="shared" si="17"/>
        <v/>
      </c>
      <c r="BM71" s="55"/>
      <c r="BN71" s="161"/>
      <c r="BO71" s="1"/>
      <c r="BP71" s="1"/>
      <c r="BQ71" s="1" t="str">
        <f t="shared" si="18"/>
        <v/>
      </c>
      <c r="BR71" s="55"/>
      <c r="BS71" s="161"/>
    </row>
    <row r="72" spans="1:71" ht="15">
      <c r="A72" s="97"/>
      <c r="B72" s="97"/>
      <c r="C72" s="97"/>
      <c r="D72" s="97"/>
      <c r="E72" s="97"/>
      <c r="F72" s="97"/>
      <c r="G72" s="1"/>
      <c r="H72" s="1"/>
      <c r="I72" s="1"/>
      <c r="J72" s="4"/>
      <c r="K72" s="4"/>
      <c r="L72" s="4"/>
      <c r="M72" s="159"/>
      <c r="N72" s="176"/>
      <c r="O72" s="161"/>
      <c r="P72" s="161"/>
      <c r="Q72" s="161"/>
      <c r="R72" s="4"/>
      <c r="S72" s="4"/>
      <c r="T72" s="161"/>
      <c r="U72" s="161"/>
      <c r="V72" s="1"/>
      <c r="W72" s="1"/>
      <c r="X72" s="1" t="str">
        <f t="shared" si="19"/>
        <v/>
      </c>
      <c r="Y72" s="55"/>
      <c r="Z72" s="161"/>
      <c r="AA72" s="1"/>
      <c r="AB72" s="1"/>
      <c r="AC72" s="1" t="str">
        <f t="shared" si="10"/>
        <v/>
      </c>
      <c r="AD72" s="55"/>
      <c r="AE72" s="161"/>
      <c r="AF72" s="1"/>
      <c r="AG72" s="1"/>
      <c r="AH72" s="1" t="str">
        <f t="shared" si="11"/>
        <v/>
      </c>
      <c r="AI72" s="55"/>
      <c r="AJ72" s="161"/>
      <c r="AK72" s="1"/>
      <c r="AL72" s="1"/>
      <c r="AM72" s="1" t="str">
        <f t="shared" si="12"/>
        <v/>
      </c>
      <c r="AN72" s="55"/>
      <c r="AO72" s="161"/>
      <c r="AP72" s="1"/>
      <c r="AQ72" s="1"/>
      <c r="AR72" s="1" t="str">
        <f t="shared" si="13"/>
        <v/>
      </c>
      <c r="AS72" s="55"/>
      <c r="AT72" s="161"/>
      <c r="AU72" s="1"/>
      <c r="AV72" s="1"/>
      <c r="AW72" s="1" t="str">
        <f t="shared" si="14"/>
        <v/>
      </c>
      <c r="AX72" s="55"/>
      <c r="AY72" s="161"/>
      <c r="AZ72" s="1"/>
      <c r="BA72" s="1"/>
      <c r="BB72" s="1" t="str">
        <f t="shared" si="15"/>
        <v/>
      </c>
      <c r="BC72" s="55"/>
      <c r="BD72" s="161"/>
      <c r="BE72" s="1"/>
      <c r="BF72" s="1"/>
      <c r="BG72" s="1" t="str">
        <f t="shared" si="16"/>
        <v/>
      </c>
      <c r="BH72" s="55"/>
      <c r="BI72" s="161"/>
      <c r="BJ72" s="1"/>
      <c r="BK72" s="1"/>
      <c r="BL72" s="1" t="str">
        <f t="shared" si="17"/>
        <v/>
      </c>
      <c r="BM72" s="55"/>
      <c r="BN72" s="161"/>
      <c r="BO72" s="1"/>
      <c r="BP72" s="1"/>
      <c r="BQ72" s="1" t="str">
        <f t="shared" si="18"/>
        <v/>
      </c>
      <c r="BR72" s="55"/>
      <c r="BS72" s="161"/>
    </row>
    <row r="73" spans="1:71" ht="15">
      <c r="A73" s="97"/>
      <c r="B73" s="97"/>
      <c r="C73" s="97"/>
      <c r="D73" s="97"/>
      <c r="E73" s="97"/>
      <c r="F73" s="97"/>
      <c r="G73" s="1"/>
      <c r="H73" s="1"/>
      <c r="I73" s="1"/>
      <c r="J73" s="4"/>
      <c r="K73" s="4"/>
      <c r="L73" s="4"/>
      <c r="M73" s="159"/>
      <c r="N73" s="176"/>
      <c r="O73" s="161"/>
      <c r="P73" s="161"/>
      <c r="Q73" s="161"/>
      <c r="R73" s="4"/>
      <c r="S73" s="4"/>
      <c r="T73" s="161"/>
      <c r="U73" s="161"/>
      <c r="V73" s="1"/>
      <c r="W73" s="1"/>
      <c r="X73" s="1" t="str">
        <f t="shared" si="19"/>
        <v/>
      </c>
      <c r="Y73" s="55"/>
      <c r="Z73" s="161"/>
      <c r="AA73" s="1"/>
      <c r="AB73" s="1"/>
      <c r="AC73" s="1" t="str">
        <f t="shared" si="10"/>
        <v/>
      </c>
      <c r="AD73" s="55"/>
      <c r="AE73" s="161"/>
      <c r="AF73" s="1"/>
      <c r="AG73" s="1"/>
      <c r="AH73" s="1" t="str">
        <f t="shared" si="11"/>
        <v/>
      </c>
      <c r="AI73" s="55"/>
      <c r="AJ73" s="161"/>
      <c r="AK73" s="1"/>
      <c r="AL73" s="1"/>
      <c r="AM73" s="1" t="str">
        <f t="shared" si="12"/>
        <v/>
      </c>
      <c r="AN73" s="55"/>
      <c r="AO73" s="161"/>
      <c r="AP73" s="1"/>
      <c r="AQ73" s="1"/>
      <c r="AR73" s="1" t="str">
        <f t="shared" si="13"/>
        <v/>
      </c>
      <c r="AS73" s="55"/>
      <c r="AT73" s="161"/>
      <c r="AU73" s="1"/>
      <c r="AV73" s="1"/>
      <c r="AW73" s="1" t="str">
        <f t="shared" si="14"/>
        <v/>
      </c>
      <c r="AX73" s="55"/>
      <c r="AY73" s="161"/>
      <c r="AZ73" s="1"/>
      <c r="BA73" s="1"/>
      <c r="BB73" s="1" t="str">
        <f t="shared" si="15"/>
        <v/>
      </c>
      <c r="BC73" s="55"/>
      <c r="BD73" s="161"/>
      <c r="BE73" s="1"/>
      <c r="BF73" s="1"/>
      <c r="BG73" s="1" t="str">
        <f t="shared" si="16"/>
        <v/>
      </c>
      <c r="BH73" s="55"/>
      <c r="BI73" s="161"/>
      <c r="BJ73" s="1"/>
      <c r="BK73" s="1"/>
      <c r="BL73" s="1" t="str">
        <f t="shared" si="17"/>
        <v/>
      </c>
      <c r="BM73" s="55"/>
      <c r="BN73" s="161"/>
      <c r="BO73" s="1"/>
      <c r="BP73" s="1"/>
      <c r="BQ73" s="1" t="str">
        <f t="shared" si="18"/>
        <v/>
      </c>
      <c r="BR73" s="55"/>
      <c r="BS73" s="161"/>
    </row>
    <row r="74" spans="1:71" ht="15">
      <c r="A74" s="97"/>
      <c r="B74" s="97"/>
      <c r="C74" s="97"/>
      <c r="D74" s="97"/>
      <c r="E74" s="97"/>
      <c r="F74" s="97"/>
      <c r="G74" s="1"/>
      <c r="H74" s="1"/>
      <c r="I74" s="1"/>
      <c r="J74" s="4"/>
      <c r="K74" s="4"/>
      <c r="L74" s="4"/>
      <c r="M74" s="159"/>
      <c r="N74" s="176"/>
      <c r="O74" s="161"/>
      <c r="P74" s="161"/>
      <c r="Q74" s="161"/>
      <c r="R74" s="4"/>
      <c r="S74" s="4"/>
      <c r="T74" s="161"/>
      <c r="U74" s="161"/>
      <c r="V74" s="1"/>
      <c r="W74" s="1"/>
      <c r="X74" s="1" t="str">
        <f t="shared" si="19"/>
        <v/>
      </c>
      <c r="Y74" s="55"/>
      <c r="Z74" s="161"/>
      <c r="AA74" s="1"/>
      <c r="AB74" s="1"/>
      <c r="AC74" s="1" t="str">
        <f t="shared" si="10"/>
        <v/>
      </c>
      <c r="AD74" s="55"/>
      <c r="AE74" s="161"/>
      <c r="AF74" s="1"/>
      <c r="AG74" s="1"/>
      <c r="AH74" s="1" t="str">
        <f t="shared" si="11"/>
        <v/>
      </c>
      <c r="AI74" s="55"/>
      <c r="AJ74" s="161"/>
      <c r="AK74" s="1"/>
      <c r="AL74" s="1"/>
      <c r="AM74" s="1" t="str">
        <f t="shared" si="12"/>
        <v/>
      </c>
      <c r="AN74" s="55"/>
      <c r="AO74" s="161"/>
      <c r="AP74" s="1"/>
      <c r="AQ74" s="1"/>
      <c r="AR74" s="1" t="str">
        <f t="shared" si="13"/>
        <v/>
      </c>
      <c r="AS74" s="55"/>
      <c r="AT74" s="161"/>
      <c r="AU74" s="1"/>
      <c r="AV74" s="1"/>
      <c r="AW74" s="1" t="str">
        <f t="shared" si="14"/>
        <v/>
      </c>
      <c r="AX74" s="55"/>
      <c r="AY74" s="161"/>
      <c r="AZ74" s="1"/>
      <c r="BA74" s="1"/>
      <c r="BB74" s="1" t="str">
        <f t="shared" si="15"/>
        <v/>
      </c>
      <c r="BC74" s="55"/>
      <c r="BD74" s="161"/>
      <c r="BE74" s="1"/>
      <c r="BF74" s="1"/>
      <c r="BG74" s="1" t="str">
        <f t="shared" si="16"/>
        <v/>
      </c>
      <c r="BH74" s="55"/>
      <c r="BI74" s="161"/>
      <c r="BJ74" s="1"/>
      <c r="BK74" s="1"/>
      <c r="BL74" s="1" t="str">
        <f t="shared" si="17"/>
        <v/>
      </c>
      <c r="BM74" s="55"/>
      <c r="BN74" s="161"/>
      <c r="BO74" s="1"/>
      <c r="BP74" s="1"/>
      <c r="BQ74" s="1" t="str">
        <f t="shared" si="18"/>
        <v/>
      </c>
      <c r="BR74" s="55"/>
      <c r="BS74" s="161"/>
    </row>
    <row r="75" spans="1:71" ht="15">
      <c r="A75" s="97"/>
      <c r="B75" s="97"/>
      <c r="C75" s="97"/>
      <c r="D75" s="97"/>
      <c r="E75" s="97"/>
      <c r="F75" s="97"/>
      <c r="G75" s="1"/>
      <c r="H75" s="1"/>
      <c r="I75" s="1"/>
      <c r="J75" s="4"/>
      <c r="K75" s="4"/>
      <c r="L75" s="4"/>
      <c r="M75" s="159"/>
      <c r="N75" s="176"/>
      <c r="O75" s="161"/>
      <c r="P75" s="161"/>
      <c r="Q75" s="161"/>
      <c r="R75" s="4"/>
      <c r="S75" s="4"/>
      <c r="T75" s="161"/>
      <c r="U75" s="161"/>
      <c r="V75" s="1"/>
      <c r="W75" s="1"/>
      <c r="X75" s="1" t="str">
        <f t="shared" si="19"/>
        <v/>
      </c>
      <c r="Y75" s="55"/>
      <c r="Z75" s="161"/>
      <c r="AA75" s="1"/>
      <c r="AB75" s="1"/>
      <c r="AC75" s="1" t="str">
        <f t="shared" si="10"/>
        <v/>
      </c>
      <c r="AD75" s="55"/>
      <c r="AE75" s="161"/>
      <c r="AF75" s="1"/>
      <c r="AG75" s="1"/>
      <c r="AH75" s="1" t="str">
        <f t="shared" si="11"/>
        <v/>
      </c>
      <c r="AI75" s="55"/>
      <c r="AJ75" s="161"/>
      <c r="AK75" s="1"/>
      <c r="AL75" s="1"/>
      <c r="AM75" s="1" t="str">
        <f t="shared" si="12"/>
        <v/>
      </c>
      <c r="AN75" s="55"/>
      <c r="AO75" s="161"/>
      <c r="AP75" s="1"/>
      <c r="AQ75" s="1"/>
      <c r="AR75" s="1" t="str">
        <f t="shared" si="13"/>
        <v/>
      </c>
      <c r="AS75" s="55"/>
      <c r="AT75" s="161"/>
      <c r="AU75" s="1"/>
      <c r="AV75" s="1"/>
      <c r="AW75" s="1" t="str">
        <f t="shared" si="14"/>
        <v/>
      </c>
      <c r="AX75" s="55"/>
      <c r="AY75" s="161"/>
      <c r="AZ75" s="1"/>
      <c r="BA75" s="1"/>
      <c r="BB75" s="1" t="str">
        <f t="shared" si="15"/>
        <v/>
      </c>
      <c r="BC75" s="55"/>
      <c r="BD75" s="161"/>
      <c r="BE75" s="1"/>
      <c r="BF75" s="1"/>
      <c r="BG75" s="1" t="str">
        <f t="shared" si="16"/>
        <v/>
      </c>
      <c r="BH75" s="55"/>
      <c r="BI75" s="161"/>
      <c r="BJ75" s="1"/>
      <c r="BK75" s="1"/>
      <c r="BL75" s="1" t="str">
        <f t="shared" si="17"/>
        <v/>
      </c>
      <c r="BM75" s="55"/>
      <c r="BN75" s="161"/>
      <c r="BO75" s="1"/>
      <c r="BP75" s="1"/>
      <c r="BQ75" s="1" t="str">
        <f t="shared" si="18"/>
        <v/>
      </c>
      <c r="BR75" s="55"/>
      <c r="BS75" s="161"/>
    </row>
    <row r="76" spans="1:71" ht="15">
      <c r="A76" s="97"/>
      <c r="B76" s="97"/>
      <c r="C76" s="97"/>
      <c r="D76" s="97"/>
      <c r="E76" s="97"/>
      <c r="F76" s="97"/>
      <c r="G76" s="1"/>
      <c r="H76" s="1"/>
      <c r="I76" s="1"/>
      <c r="J76" s="4"/>
      <c r="K76" s="4"/>
      <c r="L76" s="4"/>
      <c r="M76" s="159"/>
      <c r="N76" s="176"/>
      <c r="O76" s="161"/>
      <c r="P76" s="161"/>
      <c r="Q76" s="161"/>
      <c r="R76" s="4"/>
      <c r="S76" s="4"/>
      <c r="T76" s="161"/>
      <c r="U76" s="161"/>
      <c r="V76" s="1"/>
      <c r="W76" s="1"/>
      <c r="X76" s="1" t="str">
        <f t="shared" si="19"/>
        <v/>
      </c>
      <c r="Y76" s="55"/>
      <c r="Z76" s="161"/>
      <c r="AA76" s="1"/>
      <c r="AB76" s="1"/>
      <c r="AC76" s="1" t="str">
        <f t="shared" si="10"/>
        <v/>
      </c>
      <c r="AD76" s="55"/>
      <c r="AE76" s="161"/>
      <c r="AF76" s="1"/>
      <c r="AG76" s="1"/>
      <c r="AH76" s="1" t="str">
        <f t="shared" si="11"/>
        <v/>
      </c>
      <c r="AI76" s="55"/>
      <c r="AJ76" s="161"/>
      <c r="AK76" s="1"/>
      <c r="AL76" s="1"/>
      <c r="AM76" s="1" t="str">
        <f t="shared" si="12"/>
        <v/>
      </c>
      <c r="AN76" s="55"/>
      <c r="AO76" s="161"/>
      <c r="AP76" s="1"/>
      <c r="AQ76" s="1"/>
      <c r="AR76" s="1" t="str">
        <f t="shared" si="13"/>
        <v/>
      </c>
      <c r="AS76" s="55"/>
      <c r="AT76" s="161"/>
      <c r="AU76" s="1"/>
      <c r="AV76" s="1"/>
      <c r="AW76" s="1" t="str">
        <f t="shared" si="14"/>
        <v/>
      </c>
      <c r="AX76" s="55"/>
      <c r="AY76" s="161"/>
      <c r="AZ76" s="1"/>
      <c r="BA76" s="1"/>
      <c r="BB76" s="1" t="str">
        <f t="shared" si="15"/>
        <v/>
      </c>
      <c r="BC76" s="55"/>
      <c r="BD76" s="161"/>
      <c r="BE76" s="1"/>
      <c r="BF76" s="1"/>
      <c r="BG76" s="1" t="str">
        <f t="shared" si="16"/>
        <v/>
      </c>
      <c r="BH76" s="55"/>
      <c r="BI76" s="161"/>
      <c r="BJ76" s="1"/>
      <c r="BK76" s="1"/>
      <c r="BL76" s="1" t="str">
        <f t="shared" si="17"/>
        <v/>
      </c>
      <c r="BM76" s="55"/>
      <c r="BN76" s="161"/>
      <c r="BO76" s="1"/>
      <c r="BP76" s="1"/>
      <c r="BQ76" s="1" t="str">
        <f t="shared" si="18"/>
        <v/>
      </c>
      <c r="BR76" s="55"/>
      <c r="BS76" s="161"/>
    </row>
    <row r="77" spans="1:71" ht="15">
      <c r="A77" s="97"/>
      <c r="B77" s="97"/>
      <c r="C77" s="97"/>
      <c r="D77" s="97"/>
      <c r="E77" s="97"/>
      <c r="F77" s="97"/>
      <c r="G77" s="1"/>
      <c r="H77" s="1"/>
      <c r="I77" s="1"/>
      <c r="J77" s="4"/>
      <c r="K77" s="4"/>
      <c r="L77" s="4"/>
      <c r="M77" s="159"/>
      <c r="N77" s="176"/>
      <c r="O77" s="161"/>
      <c r="P77" s="161"/>
      <c r="Q77" s="161"/>
      <c r="R77" s="4"/>
      <c r="S77" s="4"/>
      <c r="T77" s="161"/>
      <c r="U77" s="161"/>
      <c r="V77" s="1"/>
      <c r="W77" s="1"/>
      <c r="X77" s="1" t="str">
        <f t="shared" si="19"/>
        <v/>
      </c>
      <c r="Y77" s="55"/>
      <c r="Z77" s="161"/>
      <c r="AA77" s="1"/>
      <c r="AB77" s="1"/>
      <c r="AC77" s="1" t="str">
        <f t="shared" si="10"/>
        <v/>
      </c>
      <c r="AD77" s="55"/>
      <c r="AE77" s="161"/>
      <c r="AF77" s="1"/>
      <c r="AG77" s="1"/>
      <c r="AH77" s="1" t="str">
        <f t="shared" si="11"/>
        <v/>
      </c>
      <c r="AI77" s="55"/>
      <c r="AJ77" s="161"/>
      <c r="AK77" s="1"/>
      <c r="AL77" s="1"/>
      <c r="AM77" s="1" t="str">
        <f t="shared" si="12"/>
        <v/>
      </c>
      <c r="AN77" s="55"/>
      <c r="AO77" s="161"/>
      <c r="AP77" s="1"/>
      <c r="AQ77" s="1"/>
      <c r="AR77" s="1" t="str">
        <f t="shared" si="13"/>
        <v/>
      </c>
      <c r="AS77" s="55"/>
      <c r="AT77" s="161"/>
      <c r="AU77" s="1"/>
      <c r="AV77" s="1"/>
      <c r="AW77" s="1" t="str">
        <f t="shared" si="14"/>
        <v/>
      </c>
      <c r="AX77" s="55"/>
      <c r="AY77" s="161"/>
      <c r="AZ77" s="1"/>
      <c r="BA77" s="1"/>
      <c r="BB77" s="1" t="str">
        <f t="shared" si="15"/>
        <v/>
      </c>
      <c r="BC77" s="55"/>
      <c r="BD77" s="161"/>
      <c r="BE77" s="1"/>
      <c r="BF77" s="1"/>
      <c r="BG77" s="1" t="str">
        <f t="shared" si="16"/>
        <v/>
      </c>
      <c r="BH77" s="55"/>
      <c r="BI77" s="161"/>
      <c r="BJ77" s="1"/>
      <c r="BK77" s="1"/>
      <c r="BL77" s="1" t="str">
        <f t="shared" si="17"/>
        <v/>
      </c>
      <c r="BM77" s="55"/>
      <c r="BN77" s="161"/>
      <c r="BO77" s="1"/>
      <c r="BP77" s="1"/>
      <c r="BQ77" s="1" t="str">
        <f t="shared" si="18"/>
        <v/>
      </c>
      <c r="BR77" s="55"/>
      <c r="BS77" s="161"/>
    </row>
    <row r="78" spans="1:71" ht="15">
      <c r="A78" s="97"/>
      <c r="B78" s="97"/>
      <c r="C78" s="97"/>
      <c r="D78" s="97"/>
      <c r="E78" s="97"/>
      <c r="F78" s="97"/>
      <c r="G78" s="1"/>
      <c r="H78" s="1"/>
      <c r="I78" s="1"/>
      <c r="J78" s="4"/>
      <c r="K78" s="4"/>
      <c r="L78" s="4"/>
      <c r="M78" s="159"/>
      <c r="N78" s="176"/>
      <c r="O78" s="161"/>
      <c r="P78" s="161"/>
      <c r="Q78" s="161"/>
      <c r="R78" s="4"/>
      <c r="S78" s="4"/>
      <c r="T78" s="161"/>
      <c r="U78" s="161"/>
      <c r="V78" s="1"/>
      <c r="W78" s="1"/>
      <c r="X78" s="1" t="str">
        <f t="shared" si="19"/>
        <v/>
      </c>
      <c r="Y78" s="55"/>
      <c r="Z78" s="161"/>
      <c r="AA78" s="1"/>
      <c r="AB78" s="1"/>
      <c r="AC78" s="1" t="str">
        <f t="shared" si="10"/>
        <v/>
      </c>
      <c r="AD78" s="55"/>
      <c r="AE78" s="161"/>
      <c r="AF78" s="1"/>
      <c r="AG78" s="1"/>
      <c r="AH78" s="1" t="str">
        <f t="shared" si="11"/>
        <v/>
      </c>
      <c r="AI78" s="55"/>
      <c r="AJ78" s="161"/>
      <c r="AK78" s="1"/>
      <c r="AL78" s="1"/>
      <c r="AM78" s="1" t="str">
        <f t="shared" si="12"/>
        <v/>
      </c>
      <c r="AN78" s="55"/>
      <c r="AO78" s="161"/>
      <c r="AP78" s="1"/>
      <c r="AQ78" s="1"/>
      <c r="AR78" s="1" t="str">
        <f t="shared" si="13"/>
        <v/>
      </c>
      <c r="AS78" s="55"/>
      <c r="AT78" s="161"/>
      <c r="AU78" s="1"/>
      <c r="AV78" s="1"/>
      <c r="AW78" s="1" t="str">
        <f t="shared" si="14"/>
        <v/>
      </c>
      <c r="AX78" s="55"/>
      <c r="AY78" s="161"/>
      <c r="AZ78" s="1"/>
      <c r="BA78" s="1"/>
      <c r="BB78" s="1" t="str">
        <f t="shared" si="15"/>
        <v/>
      </c>
      <c r="BC78" s="55"/>
      <c r="BD78" s="161"/>
      <c r="BE78" s="1"/>
      <c r="BF78" s="1"/>
      <c r="BG78" s="1" t="str">
        <f t="shared" si="16"/>
        <v/>
      </c>
      <c r="BH78" s="55"/>
      <c r="BI78" s="161"/>
      <c r="BJ78" s="1"/>
      <c r="BK78" s="1"/>
      <c r="BL78" s="1" t="str">
        <f t="shared" si="17"/>
        <v/>
      </c>
      <c r="BM78" s="55"/>
      <c r="BN78" s="161"/>
      <c r="BO78" s="1"/>
      <c r="BP78" s="1"/>
      <c r="BQ78" s="1" t="str">
        <f t="shared" si="18"/>
        <v/>
      </c>
      <c r="BR78" s="55"/>
      <c r="BS78" s="161"/>
    </row>
    <row r="79" spans="1:71" ht="15">
      <c r="A79" s="97"/>
      <c r="B79" s="97"/>
      <c r="C79" s="97"/>
      <c r="D79" s="97"/>
      <c r="E79" s="97"/>
      <c r="F79" s="97"/>
      <c r="G79" s="1"/>
      <c r="H79" s="1"/>
      <c r="I79" s="1"/>
      <c r="J79" s="4"/>
      <c r="K79" s="4"/>
      <c r="L79" s="4"/>
      <c r="M79" s="159"/>
      <c r="N79" s="176"/>
      <c r="O79" s="161"/>
      <c r="P79" s="161"/>
      <c r="Q79" s="161"/>
      <c r="R79" s="4"/>
      <c r="S79" s="4"/>
      <c r="T79" s="161"/>
      <c r="U79" s="161"/>
      <c r="V79" s="1"/>
      <c r="W79" s="1"/>
      <c r="X79" s="1" t="str">
        <f t="shared" si="19"/>
        <v/>
      </c>
      <c r="Y79" s="55"/>
      <c r="Z79" s="161"/>
      <c r="AA79" s="1"/>
      <c r="AB79" s="1"/>
      <c r="AC79" s="1" t="str">
        <f t="shared" si="10"/>
        <v/>
      </c>
      <c r="AD79" s="55"/>
      <c r="AE79" s="161"/>
      <c r="AF79" s="1"/>
      <c r="AG79" s="1"/>
      <c r="AH79" s="1" t="str">
        <f t="shared" si="11"/>
        <v/>
      </c>
      <c r="AI79" s="55"/>
      <c r="AJ79" s="161"/>
      <c r="AK79" s="1"/>
      <c r="AL79" s="1"/>
      <c r="AM79" s="1" t="str">
        <f t="shared" si="12"/>
        <v/>
      </c>
      <c r="AN79" s="55"/>
      <c r="AO79" s="161"/>
      <c r="AP79" s="1"/>
      <c r="AQ79" s="1"/>
      <c r="AR79" s="1" t="str">
        <f t="shared" si="13"/>
        <v/>
      </c>
      <c r="AS79" s="55"/>
      <c r="AT79" s="161"/>
      <c r="AU79" s="1"/>
      <c r="AV79" s="1"/>
      <c r="AW79" s="1" t="str">
        <f t="shared" si="14"/>
        <v/>
      </c>
      <c r="AX79" s="55"/>
      <c r="AY79" s="161"/>
      <c r="AZ79" s="1"/>
      <c r="BA79" s="1"/>
      <c r="BB79" s="1" t="str">
        <f t="shared" si="15"/>
        <v/>
      </c>
      <c r="BC79" s="55"/>
      <c r="BD79" s="161"/>
      <c r="BE79" s="1"/>
      <c r="BF79" s="1"/>
      <c r="BG79" s="1" t="str">
        <f t="shared" si="16"/>
        <v/>
      </c>
      <c r="BH79" s="55"/>
      <c r="BI79" s="161"/>
      <c r="BJ79" s="1"/>
      <c r="BK79" s="1"/>
      <c r="BL79" s="1" t="str">
        <f t="shared" si="17"/>
        <v/>
      </c>
      <c r="BM79" s="55"/>
      <c r="BN79" s="161"/>
      <c r="BO79" s="1"/>
      <c r="BP79" s="1"/>
      <c r="BQ79" s="1" t="str">
        <f t="shared" si="18"/>
        <v/>
      </c>
      <c r="BR79" s="55"/>
      <c r="BS79" s="161"/>
    </row>
    <row r="80" spans="1:71" ht="15">
      <c r="A80" s="97"/>
      <c r="B80" s="97"/>
      <c r="C80" s="97"/>
      <c r="D80" s="97"/>
      <c r="E80" s="97"/>
      <c r="F80" s="97"/>
      <c r="G80" s="1"/>
      <c r="H80" s="1"/>
      <c r="I80" s="1"/>
      <c r="J80" s="4"/>
      <c r="K80" s="4"/>
      <c r="L80" s="4"/>
      <c r="M80" s="159"/>
      <c r="N80" s="176"/>
      <c r="O80" s="161"/>
      <c r="P80" s="161"/>
      <c r="Q80" s="161"/>
      <c r="R80" s="4"/>
      <c r="S80" s="4"/>
      <c r="T80" s="161"/>
      <c r="U80" s="161"/>
      <c r="V80" s="1"/>
      <c r="W80" s="1"/>
      <c r="X80" s="1" t="str">
        <f t="shared" si="19"/>
        <v/>
      </c>
      <c r="Y80" s="55"/>
      <c r="Z80" s="161"/>
      <c r="AA80" s="1"/>
      <c r="AB80" s="1"/>
      <c r="AC80" s="1" t="str">
        <f t="shared" si="10"/>
        <v/>
      </c>
      <c r="AD80" s="55"/>
      <c r="AE80" s="161"/>
      <c r="AF80" s="1"/>
      <c r="AG80" s="1"/>
      <c r="AH80" s="1" t="str">
        <f t="shared" si="11"/>
        <v/>
      </c>
      <c r="AI80" s="55"/>
      <c r="AJ80" s="161"/>
      <c r="AK80" s="1"/>
      <c r="AL80" s="1"/>
      <c r="AM80" s="1" t="str">
        <f t="shared" si="12"/>
        <v/>
      </c>
      <c r="AN80" s="55"/>
      <c r="AO80" s="161"/>
      <c r="AP80" s="1"/>
      <c r="AQ80" s="1"/>
      <c r="AR80" s="1" t="str">
        <f t="shared" si="13"/>
        <v/>
      </c>
      <c r="AS80" s="55"/>
      <c r="AT80" s="161"/>
      <c r="AU80" s="1"/>
      <c r="AV80" s="1"/>
      <c r="AW80" s="1" t="str">
        <f t="shared" si="14"/>
        <v/>
      </c>
      <c r="AX80" s="55"/>
      <c r="AY80" s="161"/>
      <c r="AZ80" s="1"/>
      <c r="BA80" s="1"/>
      <c r="BB80" s="1" t="str">
        <f t="shared" si="15"/>
        <v/>
      </c>
      <c r="BC80" s="55"/>
      <c r="BD80" s="161"/>
      <c r="BE80" s="1"/>
      <c r="BF80" s="1"/>
      <c r="BG80" s="1" t="str">
        <f t="shared" si="16"/>
        <v/>
      </c>
      <c r="BH80" s="55"/>
      <c r="BI80" s="161"/>
      <c r="BJ80" s="1"/>
      <c r="BK80" s="1"/>
      <c r="BL80" s="1" t="str">
        <f t="shared" si="17"/>
        <v/>
      </c>
      <c r="BM80" s="55"/>
      <c r="BN80" s="161"/>
      <c r="BO80" s="1"/>
      <c r="BP80" s="1"/>
      <c r="BQ80" s="1" t="str">
        <f t="shared" si="18"/>
        <v/>
      </c>
      <c r="BR80" s="55"/>
      <c r="BS80" s="161"/>
    </row>
    <row r="81" spans="1:71" ht="15">
      <c r="A81" s="97"/>
      <c r="B81" s="97"/>
      <c r="C81" s="97"/>
      <c r="D81" s="97"/>
      <c r="E81" s="97"/>
      <c r="F81" s="97"/>
      <c r="G81" s="1"/>
      <c r="H81" s="1"/>
      <c r="I81" s="1"/>
      <c r="J81" s="4"/>
      <c r="K81" s="4"/>
      <c r="L81" s="4"/>
      <c r="M81" s="159"/>
      <c r="N81" s="176"/>
      <c r="O81" s="161"/>
      <c r="P81" s="161"/>
      <c r="Q81" s="161"/>
      <c r="R81" s="4"/>
      <c r="S81" s="4"/>
      <c r="T81" s="161"/>
      <c r="U81" s="161"/>
      <c r="V81" s="1"/>
      <c r="W81" s="1"/>
      <c r="X81" s="1" t="str">
        <f t="shared" si="19"/>
        <v/>
      </c>
      <c r="Y81" s="55"/>
      <c r="Z81" s="161"/>
      <c r="AA81" s="1"/>
      <c r="AB81" s="1"/>
      <c r="AC81" s="1" t="str">
        <f t="shared" si="10"/>
        <v/>
      </c>
      <c r="AD81" s="55"/>
      <c r="AE81" s="161"/>
      <c r="AF81" s="1"/>
      <c r="AG81" s="1"/>
      <c r="AH81" s="1" t="str">
        <f t="shared" si="11"/>
        <v/>
      </c>
      <c r="AI81" s="55"/>
      <c r="AJ81" s="161"/>
      <c r="AK81" s="1"/>
      <c r="AL81" s="1"/>
      <c r="AM81" s="1" t="str">
        <f t="shared" si="12"/>
        <v/>
      </c>
      <c r="AN81" s="55"/>
      <c r="AO81" s="161"/>
      <c r="AP81" s="1"/>
      <c r="AQ81" s="1"/>
      <c r="AR81" s="1" t="str">
        <f t="shared" si="13"/>
        <v/>
      </c>
      <c r="AS81" s="55"/>
      <c r="AT81" s="161"/>
      <c r="AU81" s="1"/>
      <c r="AV81" s="1"/>
      <c r="AW81" s="1" t="str">
        <f t="shared" si="14"/>
        <v/>
      </c>
      <c r="AX81" s="55"/>
      <c r="AY81" s="161"/>
      <c r="AZ81" s="1"/>
      <c r="BA81" s="1"/>
      <c r="BB81" s="1" t="str">
        <f t="shared" si="15"/>
        <v/>
      </c>
      <c r="BC81" s="55"/>
      <c r="BD81" s="161"/>
      <c r="BE81" s="1"/>
      <c r="BF81" s="1"/>
      <c r="BG81" s="1" t="str">
        <f t="shared" si="16"/>
        <v/>
      </c>
      <c r="BH81" s="55"/>
      <c r="BI81" s="161"/>
      <c r="BJ81" s="1"/>
      <c r="BK81" s="1"/>
      <c r="BL81" s="1" t="str">
        <f t="shared" si="17"/>
        <v/>
      </c>
      <c r="BM81" s="55"/>
      <c r="BN81" s="161"/>
      <c r="BO81" s="1"/>
      <c r="BP81" s="1"/>
      <c r="BQ81" s="1" t="str">
        <f t="shared" si="18"/>
        <v/>
      </c>
      <c r="BR81" s="55"/>
      <c r="BS81" s="161"/>
    </row>
    <row r="82" spans="1:71" ht="15">
      <c r="A82" s="97"/>
      <c r="B82" s="97"/>
      <c r="C82" s="97"/>
      <c r="D82" s="97"/>
      <c r="E82" s="97"/>
      <c r="F82" s="97"/>
      <c r="G82" s="1"/>
      <c r="H82" s="1"/>
      <c r="I82" s="1"/>
      <c r="J82" s="4"/>
      <c r="K82" s="4"/>
      <c r="L82" s="4"/>
      <c r="M82" s="159"/>
      <c r="N82" s="176"/>
      <c r="O82" s="161"/>
      <c r="P82" s="161"/>
      <c r="Q82" s="161"/>
      <c r="R82" s="4"/>
      <c r="S82" s="4"/>
      <c r="T82" s="161"/>
      <c r="U82" s="161"/>
      <c r="V82" s="1"/>
      <c r="W82" s="1"/>
      <c r="X82" s="1" t="str">
        <f t="shared" si="19"/>
        <v/>
      </c>
      <c r="Y82" s="55"/>
      <c r="Z82" s="161"/>
      <c r="AA82" s="1"/>
      <c r="AB82" s="1"/>
      <c r="AC82" s="1" t="str">
        <f t="shared" si="10"/>
        <v/>
      </c>
      <c r="AD82" s="55"/>
      <c r="AE82" s="161"/>
      <c r="AF82" s="1"/>
      <c r="AG82" s="1"/>
      <c r="AH82" s="1" t="str">
        <f t="shared" si="11"/>
        <v/>
      </c>
      <c r="AI82" s="55"/>
      <c r="AJ82" s="161"/>
      <c r="AK82" s="1"/>
      <c r="AL82" s="1"/>
      <c r="AM82" s="1" t="str">
        <f t="shared" si="12"/>
        <v/>
      </c>
      <c r="AN82" s="55"/>
      <c r="AO82" s="161"/>
      <c r="AP82" s="1"/>
      <c r="AQ82" s="1"/>
      <c r="AR82" s="1" t="str">
        <f t="shared" si="13"/>
        <v/>
      </c>
      <c r="AS82" s="55"/>
      <c r="AT82" s="161"/>
      <c r="AU82" s="1"/>
      <c r="AV82" s="1"/>
      <c r="AW82" s="1" t="str">
        <f t="shared" si="14"/>
        <v/>
      </c>
      <c r="AX82" s="55"/>
      <c r="AY82" s="161"/>
      <c r="AZ82" s="1"/>
      <c r="BA82" s="1"/>
      <c r="BB82" s="1" t="str">
        <f t="shared" si="15"/>
        <v/>
      </c>
      <c r="BC82" s="55"/>
      <c r="BD82" s="161"/>
      <c r="BE82" s="1"/>
      <c r="BF82" s="1"/>
      <c r="BG82" s="1" t="str">
        <f t="shared" si="16"/>
        <v/>
      </c>
      <c r="BH82" s="55"/>
      <c r="BI82" s="161"/>
      <c r="BJ82" s="1"/>
      <c r="BK82" s="1"/>
      <c r="BL82" s="1" t="str">
        <f t="shared" si="17"/>
        <v/>
      </c>
      <c r="BM82" s="55"/>
      <c r="BN82" s="161"/>
      <c r="BO82" s="1"/>
      <c r="BP82" s="1"/>
      <c r="BQ82" s="1" t="str">
        <f t="shared" si="18"/>
        <v/>
      </c>
      <c r="BR82" s="55"/>
      <c r="BS82" s="161"/>
    </row>
    <row r="83" spans="1:71" ht="15">
      <c r="A83" s="97"/>
      <c r="B83" s="97"/>
      <c r="C83" s="97"/>
      <c r="D83" s="97"/>
      <c r="E83" s="97"/>
      <c r="F83" s="97"/>
      <c r="G83" s="1"/>
      <c r="H83" s="1"/>
      <c r="I83" s="1"/>
      <c r="J83" s="4"/>
      <c r="K83" s="4"/>
      <c r="L83" s="4"/>
      <c r="M83" s="159"/>
      <c r="N83" s="176"/>
      <c r="O83" s="161"/>
      <c r="P83" s="161"/>
      <c r="Q83" s="161"/>
      <c r="R83" s="4"/>
      <c r="S83" s="4"/>
      <c r="T83" s="161"/>
      <c r="U83" s="161"/>
      <c r="V83" s="1"/>
      <c r="W83" s="1"/>
      <c r="X83" s="1" t="str">
        <f t="shared" si="19"/>
        <v/>
      </c>
      <c r="Y83" s="55"/>
      <c r="Z83" s="161"/>
      <c r="AA83" s="1"/>
      <c r="AB83" s="1"/>
      <c r="AC83" s="1" t="str">
        <f t="shared" si="10"/>
        <v/>
      </c>
      <c r="AD83" s="55"/>
      <c r="AE83" s="161"/>
      <c r="AF83" s="1"/>
      <c r="AG83" s="1"/>
      <c r="AH83" s="1" t="str">
        <f t="shared" si="11"/>
        <v/>
      </c>
      <c r="AI83" s="55"/>
      <c r="AJ83" s="161"/>
      <c r="AK83" s="1"/>
      <c r="AL83" s="1"/>
      <c r="AM83" s="1" t="str">
        <f t="shared" si="12"/>
        <v/>
      </c>
      <c r="AN83" s="55"/>
      <c r="AO83" s="161"/>
      <c r="AP83" s="1"/>
      <c r="AQ83" s="1"/>
      <c r="AR83" s="1" t="str">
        <f t="shared" si="13"/>
        <v/>
      </c>
      <c r="AS83" s="55"/>
      <c r="AT83" s="161"/>
      <c r="AU83" s="1"/>
      <c r="AV83" s="1"/>
      <c r="AW83" s="1" t="str">
        <f t="shared" si="14"/>
        <v/>
      </c>
      <c r="AX83" s="55"/>
      <c r="AY83" s="161"/>
      <c r="AZ83" s="1"/>
      <c r="BA83" s="1"/>
      <c r="BB83" s="1" t="str">
        <f t="shared" si="15"/>
        <v/>
      </c>
      <c r="BC83" s="55"/>
      <c r="BD83" s="161"/>
      <c r="BE83" s="1"/>
      <c r="BF83" s="1"/>
      <c r="BG83" s="1" t="str">
        <f t="shared" si="16"/>
        <v/>
      </c>
      <c r="BH83" s="55"/>
      <c r="BI83" s="161"/>
      <c r="BJ83" s="1"/>
      <c r="BK83" s="1"/>
      <c r="BL83" s="1" t="str">
        <f t="shared" si="17"/>
        <v/>
      </c>
      <c r="BM83" s="55"/>
      <c r="BN83" s="161"/>
      <c r="BO83" s="1"/>
      <c r="BP83" s="1"/>
      <c r="BQ83" s="1" t="str">
        <f t="shared" si="18"/>
        <v/>
      </c>
      <c r="BR83" s="55"/>
      <c r="BS83" s="161"/>
    </row>
    <row r="84" spans="1:71" ht="15">
      <c r="A84" s="97"/>
      <c r="B84" s="97"/>
      <c r="C84" s="97"/>
      <c r="D84" s="97"/>
      <c r="E84" s="97"/>
      <c r="F84" s="97"/>
      <c r="G84" s="1"/>
      <c r="H84" s="1"/>
      <c r="I84" s="1"/>
      <c r="J84" s="4"/>
      <c r="K84" s="4"/>
      <c r="L84" s="4"/>
      <c r="M84" s="159"/>
      <c r="N84" s="176"/>
      <c r="O84" s="161"/>
      <c r="P84" s="161"/>
      <c r="Q84" s="161"/>
      <c r="R84" s="4"/>
      <c r="S84" s="4"/>
      <c r="T84" s="161"/>
      <c r="U84" s="161"/>
      <c r="V84" s="1"/>
      <c r="W84" s="1"/>
      <c r="X84" s="1" t="str">
        <f t="shared" si="19"/>
        <v/>
      </c>
      <c r="Y84" s="55"/>
      <c r="Z84" s="161"/>
      <c r="AA84" s="1"/>
      <c r="AB84" s="1"/>
      <c r="AC84" s="1" t="str">
        <f t="shared" si="10"/>
        <v/>
      </c>
      <c r="AD84" s="55"/>
      <c r="AE84" s="161"/>
      <c r="AF84" s="1"/>
      <c r="AG84" s="1"/>
      <c r="AH84" s="1" t="str">
        <f t="shared" si="11"/>
        <v/>
      </c>
      <c r="AI84" s="55"/>
      <c r="AJ84" s="161"/>
      <c r="AK84" s="1"/>
      <c r="AL84" s="1"/>
      <c r="AM84" s="1" t="str">
        <f t="shared" si="12"/>
        <v/>
      </c>
      <c r="AN84" s="55"/>
      <c r="AO84" s="161"/>
      <c r="AP84" s="1"/>
      <c r="AQ84" s="1"/>
      <c r="AR84" s="1" t="str">
        <f t="shared" si="13"/>
        <v/>
      </c>
      <c r="AS84" s="55"/>
      <c r="AT84" s="161"/>
      <c r="AU84" s="1"/>
      <c r="AV84" s="1"/>
      <c r="AW84" s="1" t="str">
        <f t="shared" si="14"/>
        <v/>
      </c>
      <c r="AX84" s="55"/>
      <c r="AY84" s="161"/>
      <c r="AZ84" s="1"/>
      <c r="BA84" s="1"/>
      <c r="BB84" s="1" t="str">
        <f t="shared" si="15"/>
        <v/>
      </c>
      <c r="BC84" s="55"/>
      <c r="BD84" s="161"/>
      <c r="BE84" s="1"/>
      <c r="BF84" s="1"/>
      <c r="BG84" s="1" t="str">
        <f t="shared" si="16"/>
        <v/>
      </c>
      <c r="BH84" s="55"/>
      <c r="BI84" s="161"/>
      <c r="BJ84" s="1"/>
      <c r="BK84" s="1"/>
      <c r="BL84" s="1" t="str">
        <f t="shared" si="17"/>
        <v/>
      </c>
      <c r="BM84" s="55"/>
      <c r="BN84" s="161"/>
      <c r="BO84" s="1"/>
      <c r="BP84" s="1"/>
      <c r="BQ84" s="1" t="str">
        <f t="shared" si="18"/>
        <v/>
      </c>
      <c r="BR84" s="55"/>
      <c r="BS84" s="161"/>
    </row>
    <row r="85" spans="1:71" ht="15">
      <c r="A85" s="97"/>
      <c r="B85" s="97"/>
      <c r="C85" s="97"/>
      <c r="D85" s="97"/>
      <c r="E85" s="97"/>
      <c r="F85" s="97"/>
      <c r="G85" s="1"/>
      <c r="H85" s="1"/>
      <c r="I85" s="1"/>
      <c r="J85" s="4"/>
      <c r="K85" s="4"/>
      <c r="L85" s="4"/>
      <c r="M85" s="159"/>
      <c r="N85" s="176"/>
      <c r="O85" s="161"/>
      <c r="P85" s="161"/>
      <c r="Q85" s="161"/>
      <c r="R85" s="4"/>
      <c r="S85" s="4"/>
      <c r="T85" s="161"/>
      <c r="U85" s="161"/>
      <c r="V85" s="1"/>
      <c r="W85" s="1"/>
      <c r="X85" s="1" t="str">
        <f t="shared" si="19"/>
        <v/>
      </c>
      <c r="Y85" s="55"/>
      <c r="Z85" s="161"/>
      <c r="AA85" s="1"/>
      <c r="AB85" s="1"/>
      <c r="AC85" s="1" t="str">
        <f t="shared" si="10"/>
        <v/>
      </c>
      <c r="AD85" s="55"/>
      <c r="AE85" s="161"/>
      <c r="AF85" s="1"/>
      <c r="AG85" s="1"/>
      <c r="AH85" s="1" t="str">
        <f t="shared" si="11"/>
        <v/>
      </c>
      <c r="AI85" s="55"/>
      <c r="AJ85" s="161"/>
      <c r="AK85" s="1"/>
      <c r="AL85" s="1"/>
      <c r="AM85" s="1" t="str">
        <f t="shared" si="12"/>
        <v/>
      </c>
      <c r="AN85" s="55"/>
      <c r="AO85" s="161"/>
      <c r="AP85" s="1"/>
      <c r="AQ85" s="1"/>
      <c r="AR85" s="1" t="str">
        <f t="shared" si="13"/>
        <v/>
      </c>
      <c r="AS85" s="55"/>
      <c r="AT85" s="161"/>
      <c r="AU85" s="1"/>
      <c r="AV85" s="1"/>
      <c r="AW85" s="1" t="str">
        <f t="shared" si="14"/>
        <v/>
      </c>
      <c r="AX85" s="55"/>
      <c r="AY85" s="161"/>
      <c r="AZ85" s="1"/>
      <c r="BA85" s="1"/>
      <c r="BB85" s="1" t="str">
        <f t="shared" si="15"/>
        <v/>
      </c>
      <c r="BC85" s="55"/>
      <c r="BD85" s="161"/>
      <c r="BE85" s="1"/>
      <c r="BF85" s="1"/>
      <c r="BG85" s="1" t="str">
        <f t="shared" si="16"/>
        <v/>
      </c>
      <c r="BH85" s="55"/>
      <c r="BI85" s="161"/>
      <c r="BJ85" s="1"/>
      <c r="BK85" s="1"/>
      <c r="BL85" s="1" t="str">
        <f t="shared" si="17"/>
        <v/>
      </c>
      <c r="BM85" s="55"/>
      <c r="BN85" s="161"/>
      <c r="BO85" s="1"/>
      <c r="BP85" s="1"/>
      <c r="BQ85" s="1" t="str">
        <f t="shared" si="18"/>
        <v/>
      </c>
      <c r="BR85" s="55"/>
      <c r="BS85" s="161"/>
    </row>
    <row r="86" spans="1:71" ht="15">
      <c r="A86" s="97"/>
      <c r="B86" s="97"/>
      <c r="C86" s="97"/>
      <c r="D86" s="97"/>
      <c r="E86" s="97"/>
      <c r="F86" s="97"/>
      <c r="G86" s="1"/>
      <c r="H86" s="1"/>
      <c r="I86" s="1"/>
      <c r="J86" s="4"/>
      <c r="K86" s="4"/>
      <c r="L86" s="4"/>
      <c r="M86" s="159"/>
      <c r="N86" s="176"/>
      <c r="O86" s="161"/>
      <c r="P86" s="161"/>
      <c r="Q86" s="161"/>
      <c r="R86" s="4"/>
      <c r="S86" s="4"/>
      <c r="T86" s="161"/>
      <c r="U86" s="161"/>
      <c r="V86" s="1"/>
      <c r="W86" s="1"/>
      <c r="X86" s="1" t="str">
        <f t="shared" si="19"/>
        <v/>
      </c>
      <c r="Y86" s="55"/>
      <c r="Z86" s="161"/>
      <c r="AA86" s="1"/>
      <c r="AB86" s="1"/>
      <c r="AC86" s="1" t="str">
        <f t="shared" si="10"/>
        <v/>
      </c>
      <c r="AD86" s="55"/>
      <c r="AE86" s="161"/>
      <c r="AF86" s="1"/>
      <c r="AG86" s="1"/>
      <c r="AH86" s="1" t="str">
        <f t="shared" si="11"/>
        <v/>
      </c>
      <c r="AI86" s="55"/>
      <c r="AJ86" s="161"/>
      <c r="AK86" s="1"/>
      <c r="AL86" s="1"/>
      <c r="AM86" s="1" t="str">
        <f t="shared" si="12"/>
        <v/>
      </c>
      <c r="AN86" s="55"/>
      <c r="AO86" s="161"/>
      <c r="AP86" s="1"/>
      <c r="AQ86" s="1"/>
      <c r="AR86" s="1" t="str">
        <f t="shared" si="13"/>
        <v/>
      </c>
      <c r="AS86" s="55"/>
      <c r="AT86" s="161"/>
      <c r="AU86" s="1"/>
      <c r="AV86" s="1"/>
      <c r="AW86" s="1" t="str">
        <f t="shared" si="14"/>
        <v/>
      </c>
      <c r="AX86" s="55"/>
      <c r="AY86" s="161"/>
      <c r="AZ86" s="1"/>
      <c r="BA86" s="1"/>
      <c r="BB86" s="1" t="str">
        <f t="shared" si="15"/>
        <v/>
      </c>
      <c r="BC86" s="55"/>
      <c r="BD86" s="161"/>
      <c r="BE86" s="1"/>
      <c r="BF86" s="1"/>
      <c r="BG86" s="1" t="str">
        <f t="shared" si="16"/>
        <v/>
      </c>
      <c r="BH86" s="55"/>
      <c r="BI86" s="161"/>
      <c r="BJ86" s="1"/>
      <c r="BK86" s="1"/>
      <c r="BL86" s="1" t="str">
        <f t="shared" si="17"/>
        <v/>
      </c>
      <c r="BM86" s="55"/>
      <c r="BN86" s="161"/>
      <c r="BO86" s="1"/>
      <c r="BP86" s="1"/>
      <c r="BQ86" s="1" t="str">
        <f t="shared" si="18"/>
        <v/>
      </c>
      <c r="BR86" s="55"/>
      <c r="BS86" s="161"/>
    </row>
    <row r="87" spans="1:71" ht="15">
      <c r="A87" s="97"/>
      <c r="B87" s="97"/>
      <c r="C87" s="97"/>
      <c r="D87" s="97"/>
      <c r="E87" s="97"/>
      <c r="F87" s="97"/>
      <c r="G87" s="1"/>
      <c r="H87" s="1"/>
      <c r="I87" s="1"/>
      <c r="J87" s="4"/>
      <c r="K87" s="4"/>
      <c r="L87" s="4"/>
      <c r="M87" s="159"/>
      <c r="N87" s="176"/>
      <c r="O87" s="161"/>
      <c r="P87" s="161"/>
      <c r="Q87" s="161"/>
      <c r="R87" s="4"/>
      <c r="S87" s="4"/>
      <c r="T87" s="161"/>
      <c r="U87" s="161"/>
      <c r="V87" s="1"/>
      <c r="W87" s="1"/>
      <c r="X87" s="1" t="str">
        <f t="shared" si="19"/>
        <v/>
      </c>
      <c r="Y87" s="55"/>
      <c r="Z87" s="161"/>
      <c r="AA87" s="1"/>
      <c r="AB87" s="1"/>
      <c r="AC87" s="1" t="str">
        <f t="shared" si="10"/>
        <v/>
      </c>
      <c r="AD87" s="55"/>
      <c r="AE87" s="161"/>
      <c r="AF87" s="1"/>
      <c r="AG87" s="1"/>
      <c r="AH87" s="1" t="str">
        <f t="shared" si="11"/>
        <v/>
      </c>
      <c r="AI87" s="55"/>
      <c r="AJ87" s="161"/>
      <c r="AK87" s="1"/>
      <c r="AL87" s="1"/>
      <c r="AM87" s="1" t="str">
        <f t="shared" si="12"/>
        <v/>
      </c>
      <c r="AN87" s="55"/>
      <c r="AO87" s="161"/>
      <c r="AP87" s="1"/>
      <c r="AQ87" s="1"/>
      <c r="AR87" s="1" t="str">
        <f t="shared" si="13"/>
        <v/>
      </c>
      <c r="AS87" s="55"/>
      <c r="AT87" s="161"/>
      <c r="AU87" s="1"/>
      <c r="AV87" s="1"/>
      <c r="AW87" s="1" t="str">
        <f t="shared" si="14"/>
        <v/>
      </c>
      <c r="AX87" s="55"/>
      <c r="AY87" s="161"/>
      <c r="AZ87" s="1"/>
      <c r="BA87" s="1"/>
      <c r="BB87" s="1" t="str">
        <f t="shared" si="15"/>
        <v/>
      </c>
      <c r="BC87" s="55"/>
      <c r="BD87" s="161"/>
      <c r="BE87" s="1"/>
      <c r="BF87" s="1"/>
      <c r="BG87" s="1" t="str">
        <f t="shared" si="16"/>
        <v/>
      </c>
      <c r="BH87" s="55"/>
      <c r="BI87" s="161"/>
      <c r="BJ87" s="1"/>
      <c r="BK87" s="1"/>
      <c r="BL87" s="1" t="str">
        <f t="shared" si="17"/>
        <v/>
      </c>
      <c r="BM87" s="55"/>
      <c r="BN87" s="161"/>
      <c r="BO87" s="1"/>
      <c r="BP87" s="1"/>
      <c r="BQ87" s="1" t="str">
        <f t="shared" si="18"/>
        <v/>
      </c>
      <c r="BR87" s="55"/>
      <c r="BS87" s="161"/>
    </row>
    <row r="88" spans="1:71" ht="15">
      <c r="A88" s="97"/>
      <c r="B88" s="97"/>
      <c r="C88" s="97"/>
      <c r="D88" s="97"/>
      <c r="E88" s="97"/>
      <c r="F88" s="97"/>
      <c r="G88" s="1"/>
      <c r="H88" s="1"/>
      <c r="I88" s="1"/>
      <c r="J88" s="4"/>
      <c r="K88" s="4"/>
      <c r="L88" s="4"/>
      <c r="M88" s="159"/>
      <c r="N88" s="176"/>
      <c r="O88" s="161"/>
      <c r="P88" s="161"/>
      <c r="Q88" s="161"/>
      <c r="R88" s="4"/>
      <c r="S88" s="4"/>
      <c r="T88" s="161"/>
      <c r="U88" s="161"/>
      <c r="V88" s="1"/>
      <c r="W88" s="1"/>
      <c r="X88" s="1" t="str">
        <f t="shared" si="19"/>
        <v/>
      </c>
      <c r="Y88" s="55"/>
      <c r="Z88" s="161"/>
      <c r="AA88" s="1"/>
      <c r="AB88" s="1"/>
      <c r="AC88" s="1" t="str">
        <f t="shared" si="10"/>
        <v/>
      </c>
      <c r="AD88" s="55"/>
      <c r="AE88" s="161"/>
      <c r="AF88" s="1"/>
      <c r="AG88" s="1"/>
      <c r="AH88" s="1" t="str">
        <f t="shared" si="11"/>
        <v/>
      </c>
      <c r="AI88" s="55"/>
      <c r="AJ88" s="161"/>
      <c r="AK88" s="1"/>
      <c r="AL88" s="1"/>
      <c r="AM88" s="1" t="str">
        <f t="shared" si="12"/>
        <v/>
      </c>
      <c r="AN88" s="55"/>
      <c r="AO88" s="161"/>
      <c r="AP88" s="1"/>
      <c r="AQ88" s="1"/>
      <c r="AR88" s="1" t="str">
        <f t="shared" si="13"/>
        <v/>
      </c>
      <c r="AS88" s="55"/>
      <c r="AT88" s="161"/>
      <c r="AU88" s="1"/>
      <c r="AV88" s="1"/>
      <c r="AW88" s="1" t="str">
        <f t="shared" si="14"/>
        <v/>
      </c>
      <c r="AX88" s="55"/>
      <c r="AY88" s="161"/>
      <c r="AZ88" s="1"/>
      <c r="BA88" s="1"/>
      <c r="BB88" s="1" t="str">
        <f t="shared" si="15"/>
        <v/>
      </c>
      <c r="BC88" s="55"/>
      <c r="BD88" s="161"/>
      <c r="BE88" s="1"/>
      <c r="BF88" s="1"/>
      <c r="BG88" s="1" t="str">
        <f t="shared" si="16"/>
        <v/>
      </c>
      <c r="BH88" s="55"/>
      <c r="BI88" s="161"/>
      <c r="BJ88" s="1"/>
      <c r="BK88" s="1"/>
      <c r="BL88" s="1" t="str">
        <f t="shared" si="17"/>
        <v/>
      </c>
      <c r="BM88" s="55"/>
      <c r="BN88" s="161"/>
      <c r="BO88" s="1"/>
      <c r="BP88" s="1"/>
      <c r="BQ88" s="1" t="str">
        <f t="shared" si="18"/>
        <v/>
      </c>
      <c r="BR88" s="55"/>
      <c r="BS88" s="161"/>
    </row>
    <row r="89" spans="1:71" ht="15">
      <c r="A89" s="97"/>
      <c r="B89" s="97"/>
      <c r="C89" s="97"/>
      <c r="D89" s="97"/>
      <c r="E89" s="97"/>
      <c r="F89" s="97"/>
      <c r="G89" s="1"/>
      <c r="H89" s="1"/>
      <c r="I89" s="1"/>
      <c r="J89" s="4"/>
      <c r="K89" s="4"/>
      <c r="L89" s="4"/>
      <c r="M89" s="159"/>
      <c r="N89" s="176"/>
      <c r="O89" s="161"/>
      <c r="P89" s="161"/>
      <c r="Q89" s="161"/>
      <c r="R89" s="4"/>
      <c r="S89" s="4"/>
      <c r="T89" s="161"/>
      <c r="U89" s="161"/>
      <c r="V89" s="1"/>
      <c r="W89" s="1"/>
      <c r="X89" s="1" t="str">
        <f t="shared" si="19"/>
        <v/>
      </c>
      <c r="Y89" s="55"/>
      <c r="Z89" s="161"/>
      <c r="AA89" s="1"/>
      <c r="AB89" s="1"/>
      <c r="AC89" s="1" t="str">
        <f t="shared" si="10"/>
        <v/>
      </c>
      <c r="AD89" s="55"/>
      <c r="AE89" s="161"/>
      <c r="AF89" s="1"/>
      <c r="AG89" s="1"/>
      <c r="AH89" s="1" t="str">
        <f t="shared" si="11"/>
        <v/>
      </c>
      <c r="AI89" s="55"/>
      <c r="AJ89" s="161"/>
      <c r="AK89" s="1"/>
      <c r="AL89" s="1"/>
      <c r="AM89" s="1" t="str">
        <f t="shared" si="12"/>
        <v/>
      </c>
      <c r="AN89" s="55"/>
      <c r="AO89" s="161"/>
      <c r="AP89" s="1"/>
      <c r="AQ89" s="1"/>
      <c r="AR89" s="1" t="str">
        <f t="shared" si="13"/>
        <v/>
      </c>
      <c r="AS89" s="55"/>
      <c r="AT89" s="161"/>
      <c r="AU89" s="1"/>
      <c r="AV89" s="1"/>
      <c r="AW89" s="1" t="str">
        <f t="shared" si="14"/>
        <v/>
      </c>
      <c r="AX89" s="55"/>
      <c r="AY89" s="161"/>
      <c r="AZ89" s="1"/>
      <c r="BA89" s="1"/>
      <c r="BB89" s="1" t="str">
        <f t="shared" si="15"/>
        <v/>
      </c>
      <c r="BC89" s="55"/>
      <c r="BD89" s="161"/>
      <c r="BE89" s="1"/>
      <c r="BF89" s="1"/>
      <c r="BG89" s="1" t="str">
        <f t="shared" si="16"/>
        <v/>
      </c>
      <c r="BH89" s="55"/>
      <c r="BI89" s="161"/>
      <c r="BJ89" s="1"/>
      <c r="BK89" s="1"/>
      <c r="BL89" s="1" t="str">
        <f t="shared" si="17"/>
        <v/>
      </c>
      <c r="BM89" s="55"/>
      <c r="BN89" s="161"/>
      <c r="BO89" s="1"/>
      <c r="BP89" s="1"/>
      <c r="BQ89" s="1" t="str">
        <f t="shared" si="18"/>
        <v/>
      </c>
      <c r="BR89" s="55"/>
      <c r="BS89" s="161"/>
    </row>
    <row r="90" spans="1:71" ht="15">
      <c r="A90" s="97"/>
      <c r="B90" s="97"/>
      <c r="C90" s="97"/>
      <c r="D90" s="97"/>
      <c r="E90" s="97"/>
      <c r="F90" s="97"/>
      <c r="G90" s="1"/>
      <c r="H90" s="1"/>
      <c r="I90" s="1"/>
      <c r="J90" s="4"/>
      <c r="K90" s="4"/>
      <c r="L90" s="4"/>
      <c r="M90" s="159"/>
      <c r="N90" s="176"/>
      <c r="O90" s="161"/>
      <c r="P90" s="161"/>
      <c r="Q90" s="161"/>
      <c r="R90" s="4"/>
      <c r="S90" s="4"/>
      <c r="T90" s="161"/>
      <c r="U90" s="161"/>
      <c r="V90" s="1"/>
      <c r="W90" s="1"/>
      <c r="X90" s="1" t="str">
        <f t="shared" si="19"/>
        <v/>
      </c>
      <c r="Y90" s="55"/>
      <c r="Z90" s="161"/>
      <c r="AA90" s="1"/>
      <c r="AB90" s="1"/>
      <c r="AC90" s="1" t="str">
        <f t="shared" si="10"/>
        <v/>
      </c>
      <c r="AD90" s="55"/>
      <c r="AE90" s="161"/>
      <c r="AF90" s="1"/>
      <c r="AG90" s="1"/>
      <c r="AH90" s="1" t="str">
        <f t="shared" si="11"/>
        <v/>
      </c>
      <c r="AI90" s="55"/>
      <c r="AJ90" s="161"/>
      <c r="AK90" s="1"/>
      <c r="AL90" s="1"/>
      <c r="AM90" s="1" t="str">
        <f t="shared" si="12"/>
        <v/>
      </c>
      <c r="AN90" s="55"/>
      <c r="AO90" s="161"/>
      <c r="AP90" s="1"/>
      <c r="AQ90" s="1"/>
      <c r="AR90" s="1" t="str">
        <f t="shared" si="13"/>
        <v/>
      </c>
      <c r="AS90" s="55"/>
      <c r="AT90" s="161"/>
      <c r="AU90" s="1"/>
      <c r="AV90" s="1"/>
      <c r="AW90" s="1" t="str">
        <f t="shared" si="14"/>
        <v/>
      </c>
      <c r="AX90" s="55"/>
      <c r="AY90" s="161"/>
      <c r="AZ90" s="1"/>
      <c r="BA90" s="1"/>
      <c r="BB90" s="1" t="str">
        <f t="shared" si="15"/>
        <v/>
      </c>
      <c r="BC90" s="55"/>
      <c r="BD90" s="161"/>
      <c r="BE90" s="1"/>
      <c r="BF90" s="1"/>
      <c r="BG90" s="1" t="str">
        <f t="shared" si="16"/>
        <v/>
      </c>
      <c r="BH90" s="55"/>
      <c r="BI90" s="161"/>
      <c r="BJ90" s="1"/>
      <c r="BK90" s="1"/>
      <c r="BL90" s="1" t="str">
        <f t="shared" si="17"/>
        <v/>
      </c>
      <c r="BM90" s="55"/>
      <c r="BN90" s="161"/>
      <c r="BO90" s="1"/>
      <c r="BP90" s="1"/>
      <c r="BQ90" s="1" t="str">
        <f t="shared" si="18"/>
        <v/>
      </c>
      <c r="BR90" s="55"/>
      <c r="BS90" s="161"/>
    </row>
    <row r="91" spans="1:71" ht="15">
      <c r="A91" s="97"/>
      <c r="B91" s="97"/>
      <c r="C91" s="97"/>
      <c r="D91" s="97"/>
      <c r="E91" s="97"/>
      <c r="F91" s="97"/>
      <c r="G91" s="1"/>
      <c r="H91" s="1"/>
      <c r="I91" s="1"/>
      <c r="J91" s="4"/>
      <c r="K91" s="4"/>
      <c r="L91" s="4"/>
      <c r="M91" s="159"/>
      <c r="N91" s="176"/>
      <c r="O91" s="161"/>
      <c r="P91" s="161"/>
      <c r="Q91" s="161"/>
      <c r="R91" s="4"/>
      <c r="S91" s="4"/>
      <c r="T91" s="161"/>
      <c r="U91" s="161"/>
      <c r="V91" s="1"/>
      <c r="W91" s="1"/>
      <c r="X91" s="1" t="str">
        <f t="shared" si="19"/>
        <v/>
      </c>
      <c r="Y91" s="55"/>
      <c r="Z91" s="161"/>
      <c r="AA91" s="1"/>
      <c r="AB91" s="1"/>
      <c r="AC91" s="1" t="str">
        <f t="shared" si="10"/>
        <v/>
      </c>
      <c r="AD91" s="55"/>
      <c r="AE91" s="161"/>
      <c r="AF91" s="1"/>
      <c r="AG91" s="1"/>
      <c r="AH91" s="1" t="str">
        <f t="shared" si="11"/>
        <v/>
      </c>
      <c r="AI91" s="55"/>
      <c r="AJ91" s="161"/>
      <c r="AK91" s="1"/>
      <c r="AL91" s="1"/>
      <c r="AM91" s="1" t="str">
        <f t="shared" si="12"/>
        <v/>
      </c>
      <c r="AN91" s="55"/>
      <c r="AO91" s="161"/>
      <c r="AP91" s="1"/>
      <c r="AQ91" s="1"/>
      <c r="AR91" s="1" t="str">
        <f t="shared" si="13"/>
        <v/>
      </c>
      <c r="AS91" s="55"/>
      <c r="AT91" s="161"/>
      <c r="AU91" s="1"/>
      <c r="AV91" s="1"/>
      <c r="AW91" s="1" t="str">
        <f t="shared" si="14"/>
        <v/>
      </c>
      <c r="AX91" s="55"/>
      <c r="AY91" s="161"/>
      <c r="AZ91" s="1"/>
      <c r="BA91" s="1"/>
      <c r="BB91" s="1" t="str">
        <f t="shared" si="15"/>
        <v/>
      </c>
      <c r="BC91" s="55"/>
      <c r="BD91" s="161"/>
      <c r="BE91" s="1"/>
      <c r="BF91" s="1"/>
      <c r="BG91" s="1" t="str">
        <f t="shared" si="16"/>
        <v/>
      </c>
      <c r="BH91" s="55"/>
      <c r="BI91" s="161"/>
      <c r="BJ91" s="1"/>
      <c r="BK91" s="1"/>
      <c r="BL91" s="1" t="str">
        <f t="shared" si="17"/>
        <v/>
      </c>
      <c r="BM91" s="55"/>
      <c r="BN91" s="161"/>
      <c r="BO91" s="1"/>
      <c r="BP91" s="1"/>
      <c r="BQ91" s="1" t="str">
        <f t="shared" si="18"/>
        <v/>
      </c>
      <c r="BR91" s="55"/>
      <c r="BS91" s="161"/>
    </row>
    <row r="92" spans="1:71" ht="15">
      <c r="A92" s="97"/>
      <c r="B92" s="97"/>
      <c r="C92" s="97"/>
      <c r="D92" s="97"/>
      <c r="E92" s="97"/>
      <c r="F92" s="97"/>
      <c r="G92" s="1"/>
      <c r="H92" s="1"/>
      <c r="I92" s="1"/>
      <c r="J92" s="4"/>
      <c r="K92" s="4"/>
      <c r="L92" s="4"/>
      <c r="M92" s="159"/>
      <c r="N92" s="176"/>
      <c r="O92" s="161"/>
      <c r="P92" s="161"/>
      <c r="Q92" s="161"/>
      <c r="R92" s="4"/>
      <c r="S92" s="4"/>
      <c r="T92" s="161"/>
      <c r="U92" s="161"/>
      <c r="V92" s="1"/>
      <c r="W92" s="1"/>
      <c r="X92" s="1" t="str">
        <f t="shared" si="19"/>
        <v/>
      </c>
      <c r="Y92" s="55"/>
      <c r="Z92" s="161"/>
      <c r="AA92" s="1"/>
      <c r="AB92" s="1"/>
      <c r="AC92" s="1" t="str">
        <f t="shared" si="10"/>
        <v/>
      </c>
      <c r="AD92" s="55"/>
      <c r="AE92" s="161"/>
      <c r="AF92" s="1"/>
      <c r="AG92" s="1"/>
      <c r="AH92" s="1" t="str">
        <f t="shared" si="11"/>
        <v/>
      </c>
      <c r="AI92" s="55"/>
      <c r="AJ92" s="161"/>
      <c r="AK92" s="1"/>
      <c r="AL92" s="1"/>
      <c r="AM92" s="1" t="str">
        <f t="shared" si="12"/>
        <v/>
      </c>
      <c r="AN92" s="55"/>
      <c r="AO92" s="161"/>
      <c r="AP92" s="1"/>
      <c r="AQ92" s="1"/>
      <c r="AR92" s="1" t="str">
        <f t="shared" si="13"/>
        <v/>
      </c>
      <c r="AS92" s="55"/>
      <c r="AT92" s="161"/>
      <c r="AU92" s="1"/>
      <c r="AV92" s="1"/>
      <c r="AW92" s="1" t="str">
        <f t="shared" si="14"/>
        <v/>
      </c>
      <c r="AX92" s="55"/>
      <c r="AY92" s="161"/>
      <c r="AZ92" s="1"/>
      <c r="BA92" s="1"/>
      <c r="BB92" s="1" t="str">
        <f t="shared" si="15"/>
        <v/>
      </c>
      <c r="BC92" s="55"/>
      <c r="BD92" s="161"/>
      <c r="BE92" s="1"/>
      <c r="BF92" s="1"/>
      <c r="BG92" s="1" t="str">
        <f t="shared" si="16"/>
        <v/>
      </c>
      <c r="BH92" s="55"/>
      <c r="BI92" s="161"/>
      <c r="BJ92" s="1"/>
      <c r="BK92" s="1"/>
      <c r="BL92" s="1" t="str">
        <f t="shared" si="17"/>
        <v/>
      </c>
      <c r="BM92" s="55"/>
      <c r="BN92" s="161"/>
      <c r="BO92" s="1"/>
      <c r="BP92" s="1"/>
      <c r="BQ92" s="1" t="str">
        <f t="shared" si="18"/>
        <v/>
      </c>
      <c r="BR92" s="55"/>
      <c r="BS92" s="161"/>
    </row>
    <row r="93" spans="1:71" ht="15">
      <c r="A93" s="97"/>
      <c r="B93" s="97"/>
      <c r="C93" s="97"/>
      <c r="D93" s="97"/>
      <c r="E93" s="97"/>
      <c r="F93" s="97"/>
      <c r="G93" s="1"/>
      <c r="H93" s="1"/>
      <c r="I93" s="1"/>
      <c r="J93" s="4"/>
      <c r="K93" s="4"/>
      <c r="L93" s="4"/>
      <c r="M93" s="159"/>
      <c r="N93" s="176"/>
      <c r="O93" s="161"/>
      <c r="P93" s="161"/>
      <c r="Q93" s="161"/>
      <c r="R93" s="4"/>
      <c r="S93" s="4"/>
      <c r="T93" s="161"/>
      <c r="U93" s="161"/>
      <c r="V93" s="1"/>
      <c r="W93" s="1"/>
      <c r="X93" s="1" t="str">
        <f t="shared" si="19"/>
        <v/>
      </c>
      <c r="Y93" s="55"/>
      <c r="Z93" s="161"/>
      <c r="AA93" s="1"/>
      <c r="AB93" s="1"/>
      <c r="AC93" s="1" t="str">
        <f t="shared" si="10"/>
        <v/>
      </c>
      <c r="AD93" s="55"/>
      <c r="AE93" s="161"/>
      <c r="AF93" s="1"/>
      <c r="AG93" s="1"/>
      <c r="AH93" s="1" t="str">
        <f t="shared" si="11"/>
        <v/>
      </c>
      <c r="AI93" s="55"/>
      <c r="AJ93" s="161"/>
      <c r="AK93" s="1"/>
      <c r="AL93" s="1"/>
      <c r="AM93" s="1" t="str">
        <f t="shared" si="12"/>
        <v/>
      </c>
      <c r="AN93" s="55"/>
      <c r="AO93" s="161"/>
      <c r="AP93" s="1"/>
      <c r="AQ93" s="1"/>
      <c r="AR93" s="1" t="str">
        <f t="shared" si="13"/>
        <v/>
      </c>
      <c r="AS93" s="55"/>
      <c r="AT93" s="161"/>
      <c r="AU93" s="1"/>
      <c r="AV93" s="1"/>
      <c r="AW93" s="1" t="str">
        <f t="shared" si="14"/>
        <v/>
      </c>
      <c r="AX93" s="55"/>
      <c r="AY93" s="161"/>
      <c r="AZ93" s="1"/>
      <c r="BA93" s="1"/>
      <c r="BB93" s="1" t="str">
        <f t="shared" si="15"/>
        <v/>
      </c>
      <c r="BC93" s="55"/>
      <c r="BD93" s="161"/>
      <c r="BE93" s="1"/>
      <c r="BF93" s="1"/>
      <c r="BG93" s="1" t="str">
        <f t="shared" si="16"/>
        <v/>
      </c>
      <c r="BH93" s="55"/>
      <c r="BI93" s="161"/>
      <c r="BJ93" s="1"/>
      <c r="BK93" s="1"/>
      <c r="BL93" s="1" t="str">
        <f t="shared" si="17"/>
        <v/>
      </c>
      <c r="BM93" s="55"/>
      <c r="BN93" s="161"/>
      <c r="BO93" s="1"/>
      <c r="BP93" s="1"/>
      <c r="BQ93" s="1" t="str">
        <f t="shared" si="18"/>
        <v/>
      </c>
      <c r="BR93" s="55"/>
      <c r="BS93" s="161"/>
    </row>
    <row r="94" spans="1:71" ht="15">
      <c r="A94" s="97"/>
      <c r="B94" s="97"/>
      <c r="C94" s="97"/>
      <c r="D94" s="97"/>
      <c r="E94" s="97"/>
      <c r="F94" s="97"/>
      <c r="G94" s="1"/>
      <c r="H94" s="1"/>
      <c r="I94" s="1"/>
      <c r="J94" s="4"/>
      <c r="K94" s="4"/>
      <c r="L94" s="4"/>
      <c r="M94" s="159"/>
      <c r="N94" s="176"/>
      <c r="O94" s="161"/>
      <c r="P94" s="161"/>
      <c r="Q94" s="161"/>
      <c r="R94" s="4"/>
      <c r="S94" s="4"/>
      <c r="T94" s="161"/>
      <c r="U94" s="161"/>
      <c r="V94" s="1"/>
      <c r="W94" s="1"/>
      <c r="X94" s="1" t="str">
        <f t="shared" si="19"/>
        <v/>
      </c>
      <c r="Y94" s="55"/>
      <c r="Z94" s="161"/>
      <c r="AA94" s="1"/>
      <c r="AB94" s="1"/>
      <c r="AC94" s="1" t="str">
        <f t="shared" si="10"/>
        <v/>
      </c>
      <c r="AD94" s="55"/>
      <c r="AE94" s="161"/>
      <c r="AF94" s="1"/>
      <c r="AG94" s="1"/>
      <c r="AH94" s="1" t="str">
        <f t="shared" si="11"/>
        <v/>
      </c>
      <c r="AI94" s="55"/>
      <c r="AJ94" s="161"/>
      <c r="AK94" s="1"/>
      <c r="AL94" s="1"/>
      <c r="AM94" s="1" t="str">
        <f t="shared" si="12"/>
        <v/>
      </c>
      <c r="AN94" s="55"/>
      <c r="AO94" s="161"/>
      <c r="AP94" s="1"/>
      <c r="AQ94" s="1"/>
      <c r="AR94" s="1" t="str">
        <f t="shared" si="13"/>
        <v/>
      </c>
      <c r="AS94" s="55"/>
      <c r="AT94" s="161"/>
      <c r="AU94" s="1"/>
      <c r="AV94" s="1"/>
      <c r="AW94" s="1" t="str">
        <f t="shared" si="14"/>
        <v/>
      </c>
      <c r="AX94" s="55"/>
      <c r="AY94" s="161"/>
      <c r="AZ94" s="1"/>
      <c r="BA94" s="1"/>
      <c r="BB94" s="1" t="str">
        <f t="shared" si="15"/>
        <v/>
      </c>
      <c r="BC94" s="55"/>
      <c r="BD94" s="161"/>
      <c r="BE94" s="1"/>
      <c r="BF94" s="1"/>
      <c r="BG94" s="1" t="str">
        <f t="shared" si="16"/>
        <v/>
      </c>
      <c r="BH94" s="55"/>
      <c r="BI94" s="161"/>
      <c r="BJ94" s="1"/>
      <c r="BK94" s="1"/>
      <c r="BL94" s="1" t="str">
        <f t="shared" si="17"/>
        <v/>
      </c>
      <c r="BM94" s="55"/>
      <c r="BN94" s="161"/>
      <c r="BO94" s="1"/>
      <c r="BP94" s="1"/>
      <c r="BQ94" s="1" t="str">
        <f t="shared" si="18"/>
        <v/>
      </c>
      <c r="BR94" s="55"/>
      <c r="BS94" s="161"/>
    </row>
    <row r="95" spans="1:71" ht="15">
      <c r="A95" s="97"/>
      <c r="B95" s="97"/>
      <c r="C95" s="97"/>
      <c r="D95" s="97"/>
      <c r="E95" s="97"/>
      <c r="F95" s="97"/>
      <c r="G95" s="1"/>
      <c r="H95" s="1"/>
      <c r="I95" s="1"/>
      <c r="J95" s="4"/>
      <c r="K95" s="4"/>
      <c r="L95" s="4"/>
      <c r="M95" s="159"/>
      <c r="N95" s="176"/>
      <c r="O95" s="161"/>
      <c r="P95" s="161"/>
      <c r="Q95" s="161"/>
      <c r="R95" s="4"/>
      <c r="S95" s="4"/>
      <c r="T95" s="161"/>
      <c r="U95" s="161"/>
      <c r="V95" s="1"/>
      <c r="W95" s="1"/>
      <c r="X95" s="1" t="str">
        <f t="shared" si="19"/>
        <v/>
      </c>
      <c r="Y95" s="55"/>
      <c r="Z95" s="161"/>
      <c r="AA95" s="1"/>
      <c r="AB95" s="1"/>
      <c r="AC95" s="1" t="str">
        <f t="shared" si="10"/>
        <v/>
      </c>
      <c r="AD95" s="55"/>
      <c r="AE95" s="161"/>
      <c r="AF95" s="1"/>
      <c r="AG95" s="1"/>
      <c r="AH95" s="1" t="str">
        <f t="shared" si="11"/>
        <v/>
      </c>
      <c r="AI95" s="55"/>
      <c r="AJ95" s="161"/>
      <c r="AK95" s="1"/>
      <c r="AL95" s="1"/>
      <c r="AM95" s="1" t="str">
        <f t="shared" si="12"/>
        <v/>
      </c>
      <c r="AN95" s="55"/>
      <c r="AO95" s="161"/>
      <c r="AP95" s="1"/>
      <c r="AQ95" s="1"/>
      <c r="AR95" s="1" t="str">
        <f t="shared" si="13"/>
        <v/>
      </c>
      <c r="AS95" s="55"/>
      <c r="AT95" s="161"/>
      <c r="AU95" s="1"/>
      <c r="AV95" s="1"/>
      <c r="AW95" s="1" t="str">
        <f t="shared" si="14"/>
        <v/>
      </c>
      <c r="AX95" s="55"/>
      <c r="AY95" s="161"/>
      <c r="AZ95" s="1"/>
      <c r="BA95" s="1"/>
      <c r="BB95" s="1" t="str">
        <f t="shared" si="15"/>
        <v/>
      </c>
      <c r="BC95" s="55"/>
      <c r="BD95" s="161"/>
      <c r="BE95" s="1"/>
      <c r="BF95" s="1"/>
      <c r="BG95" s="1" t="str">
        <f t="shared" si="16"/>
        <v/>
      </c>
      <c r="BH95" s="55"/>
      <c r="BI95" s="161"/>
      <c r="BJ95" s="1"/>
      <c r="BK95" s="1"/>
      <c r="BL95" s="1" t="str">
        <f t="shared" si="17"/>
        <v/>
      </c>
      <c r="BM95" s="55"/>
      <c r="BN95" s="161"/>
      <c r="BO95" s="1"/>
      <c r="BP95" s="1"/>
      <c r="BQ95" s="1" t="str">
        <f t="shared" si="18"/>
        <v/>
      </c>
      <c r="BR95" s="55"/>
      <c r="BS95" s="161"/>
    </row>
    <row r="96" spans="1:71" ht="15">
      <c r="A96" s="97"/>
      <c r="B96" s="97"/>
      <c r="C96" s="97"/>
      <c r="D96" s="97"/>
      <c r="E96" s="97"/>
      <c r="F96" s="97"/>
      <c r="G96" s="1"/>
      <c r="H96" s="1"/>
      <c r="I96" s="1"/>
      <c r="J96" s="4"/>
      <c r="K96" s="4"/>
      <c r="L96" s="4"/>
      <c r="M96" s="159"/>
      <c r="N96" s="176"/>
      <c r="O96" s="161"/>
      <c r="P96" s="161"/>
      <c r="Q96" s="161"/>
      <c r="R96" s="4"/>
      <c r="S96" s="4"/>
      <c r="T96" s="161"/>
      <c r="U96" s="161"/>
      <c r="V96" s="1"/>
      <c r="W96" s="1"/>
      <c r="X96" s="1" t="str">
        <f t="shared" si="19"/>
        <v/>
      </c>
      <c r="Y96" s="55"/>
      <c r="Z96" s="161"/>
      <c r="AA96" s="1"/>
      <c r="AB96" s="1"/>
      <c r="AC96" s="1" t="str">
        <f t="shared" si="10"/>
        <v/>
      </c>
      <c r="AD96" s="55"/>
      <c r="AE96" s="161"/>
      <c r="AF96" s="1"/>
      <c r="AG96" s="1"/>
      <c r="AH96" s="1" t="str">
        <f t="shared" si="11"/>
        <v/>
      </c>
      <c r="AI96" s="55"/>
      <c r="AJ96" s="161"/>
      <c r="AK96" s="1"/>
      <c r="AL96" s="1"/>
      <c r="AM96" s="1" t="str">
        <f t="shared" si="12"/>
        <v/>
      </c>
      <c r="AN96" s="55"/>
      <c r="AO96" s="161"/>
      <c r="AP96" s="1"/>
      <c r="AQ96" s="1"/>
      <c r="AR96" s="1" t="str">
        <f t="shared" si="13"/>
        <v/>
      </c>
      <c r="AS96" s="55"/>
      <c r="AT96" s="161"/>
      <c r="AU96" s="1"/>
      <c r="AV96" s="1"/>
      <c r="AW96" s="1" t="str">
        <f t="shared" si="14"/>
        <v/>
      </c>
      <c r="AX96" s="55"/>
      <c r="AY96" s="161"/>
      <c r="AZ96" s="1"/>
      <c r="BA96" s="1"/>
      <c r="BB96" s="1" t="str">
        <f t="shared" si="15"/>
        <v/>
      </c>
      <c r="BC96" s="55"/>
      <c r="BD96" s="161"/>
      <c r="BE96" s="1"/>
      <c r="BF96" s="1"/>
      <c r="BG96" s="1" t="str">
        <f t="shared" si="16"/>
        <v/>
      </c>
      <c r="BH96" s="55"/>
      <c r="BI96" s="161"/>
      <c r="BJ96" s="1"/>
      <c r="BK96" s="1"/>
      <c r="BL96" s="1" t="str">
        <f t="shared" si="17"/>
        <v/>
      </c>
      <c r="BM96" s="55"/>
      <c r="BN96" s="161"/>
      <c r="BO96" s="1"/>
      <c r="BP96" s="1"/>
      <c r="BQ96" s="1" t="str">
        <f t="shared" si="18"/>
        <v/>
      </c>
      <c r="BR96" s="55"/>
      <c r="BS96" s="161"/>
    </row>
    <row r="97" spans="1:71" ht="15">
      <c r="A97" s="97"/>
      <c r="B97" s="97"/>
      <c r="C97" s="97"/>
      <c r="D97" s="97"/>
      <c r="E97" s="97"/>
      <c r="F97" s="97"/>
      <c r="G97" s="1"/>
      <c r="H97" s="1"/>
      <c r="I97" s="1"/>
      <c r="J97" s="4"/>
      <c r="K97" s="4"/>
      <c r="L97" s="4"/>
      <c r="M97" s="159"/>
      <c r="N97" s="176"/>
      <c r="O97" s="161"/>
      <c r="P97" s="161"/>
      <c r="Q97" s="161"/>
      <c r="R97" s="4"/>
      <c r="S97" s="4"/>
      <c r="T97" s="161"/>
      <c r="U97" s="161"/>
      <c r="V97" s="1"/>
      <c r="W97" s="1"/>
      <c r="X97" s="1" t="str">
        <f t="shared" si="19"/>
        <v/>
      </c>
      <c r="Y97" s="55"/>
      <c r="Z97" s="161"/>
      <c r="AA97" s="1"/>
      <c r="AB97" s="1"/>
      <c r="AC97" s="1" t="str">
        <f t="shared" si="10"/>
        <v/>
      </c>
      <c r="AD97" s="55"/>
      <c r="AE97" s="161"/>
      <c r="AF97" s="1"/>
      <c r="AG97" s="1"/>
      <c r="AH97" s="1" t="str">
        <f t="shared" si="11"/>
        <v/>
      </c>
      <c r="AI97" s="55"/>
      <c r="AJ97" s="161"/>
      <c r="AK97" s="1"/>
      <c r="AL97" s="1"/>
      <c r="AM97" s="1" t="str">
        <f t="shared" si="12"/>
        <v/>
      </c>
      <c r="AN97" s="55"/>
      <c r="AO97" s="161"/>
      <c r="AP97" s="1"/>
      <c r="AQ97" s="1"/>
      <c r="AR97" s="1" t="str">
        <f t="shared" si="13"/>
        <v/>
      </c>
      <c r="AS97" s="55"/>
      <c r="AT97" s="161"/>
      <c r="AU97" s="1"/>
      <c r="AV97" s="1"/>
      <c r="AW97" s="1" t="str">
        <f t="shared" si="14"/>
        <v/>
      </c>
      <c r="AX97" s="55"/>
      <c r="AY97" s="161"/>
      <c r="AZ97" s="1"/>
      <c r="BA97" s="1"/>
      <c r="BB97" s="1" t="str">
        <f t="shared" si="15"/>
        <v/>
      </c>
      <c r="BC97" s="55"/>
      <c r="BD97" s="161"/>
      <c r="BE97" s="1"/>
      <c r="BF97" s="1"/>
      <c r="BG97" s="1" t="str">
        <f t="shared" si="16"/>
        <v/>
      </c>
      <c r="BH97" s="55"/>
      <c r="BI97" s="161"/>
      <c r="BJ97" s="1"/>
      <c r="BK97" s="1"/>
      <c r="BL97" s="1" t="str">
        <f t="shared" si="17"/>
        <v/>
      </c>
      <c r="BM97" s="55"/>
      <c r="BN97" s="161"/>
      <c r="BO97" s="1"/>
      <c r="BP97" s="1"/>
      <c r="BQ97" s="1" t="str">
        <f t="shared" si="18"/>
        <v/>
      </c>
      <c r="BR97" s="55"/>
      <c r="BS97" s="161"/>
    </row>
    <row r="98" spans="1:71" ht="15">
      <c r="A98" s="97"/>
      <c r="B98" s="97"/>
      <c r="C98" s="97"/>
      <c r="D98" s="97"/>
      <c r="E98" s="97"/>
      <c r="F98" s="97"/>
      <c r="G98" s="1"/>
      <c r="H98" s="1"/>
      <c r="I98" s="1"/>
      <c r="J98" s="4"/>
      <c r="K98" s="4"/>
      <c r="L98" s="4"/>
      <c r="M98" s="159"/>
      <c r="N98" s="176"/>
      <c r="O98" s="161"/>
      <c r="P98" s="161"/>
      <c r="Q98" s="161"/>
      <c r="R98" s="4"/>
      <c r="S98" s="4"/>
      <c r="T98" s="161"/>
      <c r="U98" s="161"/>
      <c r="V98" s="1"/>
      <c r="W98" s="1"/>
      <c r="X98" s="1" t="str">
        <f t="shared" si="19"/>
        <v/>
      </c>
      <c r="Y98" s="55"/>
      <c r="Z98" s="161"/>
      <c r="AA98" s="1"/>
      <c r="AB98" s="1"/>
      <c r="AC98" s="1" t="str">
        <f t="shared" si="10"/>
        <v/>
      </c>
      <c r="AD98" s="55"/>
      <c r="AE98" s="161"/>
      <c r="AF98" s="1"/>
      <c r="AG98" s="1"/>
      <c r="AH98" s="1" t="str">
        <f t="shared" si="11"/>
        <v/>
      </c>
      <c r="AI98" s="55"/>
      <c r="AJ98" s="161"/>
      <c r="AK98" s="1"/>
      <c r="AL98" s="1"/>
      <c r="AM98" s="1" t="str">
        <f t="shared" si="12"/>
        <v/>
      </c>
      <c r="AN98" s="55"/>
      <c r="AO98" s="161"/>
      <c r="AP98" s="1"/>
      <c r="AQ98" s="1"/>
      <c r="AR98" s="1" t="str">
        <f t="shared" si="13"/>
        <v/>
      </c>
      <c r="AS98" s="55"/>
      <c r="AT98" s="161"/>
      <c r="AU98" s="1"/>
      <c r="AV98" s="1"/>
      <c r="AW98" s="1" t="str">
        <f t="shared" si="14"/>
        <v/>
      </c>
      <c r="AX98" s="55"/>
      <c r="AY98" s="161"/>
      <c r="AZ98" s="1"/>
      <c r="BA98" s="1"/>
      <c r="BB98" s="1" t="str">
        <f t="shared" si="15"/>
        <v/>
      </c>
      <c r="BC98" s="55"/>
      <c r="BD98" s="161"/>
      <c r="BE98" s="1"/>
      <c r="BF98" s="1"/>
      <c r="BG98" s="1" t="str">
        <f t="shared" si="16"/>
        <v/>
      </c>
      <c r="BH98" s="55"/>
      <c r="BI98" s="161"/>
      <c r="BJ98" s="1"/>
      <c r="BK98" s="1"/>
      <c r="BL98" s="1" t="str">
        <f t="shared" si="17"/>
        <v/>
      </c>
      <c r="BM98" s="55"/>
      <c r="BN98" s="161"/>
      <c r="BO98" s="1"/>
      <c r="BP98" s="1"/>
      <c r="BQ98" s="1" t="str">
        <f t="shared" si="18"/>
        <v/>
      </c>
      <c r="BR98" s="55"/>
      <c r="BS98" s="161"/>
    </row>
    <row r="99" spans="1:71" ht="15">
      <c r="A99" s="97"/>
      <c r="B99" s="97"/>
      <c r="C99" s="97"/>
      <c r="D99" s="97"/>
      <c r="E99" s="97"/>
      <c r="F99" s="97"/>
      <c r="G99" s="1"/>
      <c r="H99" s="1"/>
      <c r="I99" s="1"/>
      <c r="J99" s="4"/>
      <c r="K99" s="4"/>
      <c r="L99" s="4"/>
      <c r="M99" s="159"/>
      <c r="N99" s="176"/>
      <c r="O99" s="161"/>
      <c r="P99" s="161"/>
      <c r="Q99" s="161"/>
      <c r="R99" s="4"/>
      <c r="S99" s="4"/>
      <c r="T99" s="161"/>
      <c r="U99" s="161"/>
      <c r="V99" s="1"/>
      <c r="W99" s="1"/>
      <c r="X99" s="1" t="str">
        <f t="shared" si="19"/>
        <v/>
      </c>
      <c r="Y99" s="55"/>
      <c r="Z99" s="161"/>
      <c r="AA99" s="1"/>
      <c r="AB99" s="1"/>
      <c r="AC99" s="1" t="str">
        <f t="shared" si="10"/>
        <v/>
      </c>
      <c r="AD99" s="55"/>
      <c r="AE99" s="161"/>
      <c r="AF99" s="1"/>
      <c r="AG99" s="1"/>
      <c r="AH99" s="1" t="str">
        <f t="shared" si="11"/>
        <v/>
      </c>
      <c r="AI99" s="55"/>
      <c r="AJ99" s="161"/>
      <c r="AK99" s="1"/>
      <c r="AL99" s="1"/>
      <c r="AM99" s="1" t="str">
        <f t="shared" si="12"/>
        <v/>
      </c>
      <c r="AN99" s="55"/>
      <c r="AO99" s="161"/>
      <c r="AP99" s="1"/>
      <c r="AQ99" s="1"/>
      <c r="AR99" s="1" t="str">
        <f t="shared" si="13"/>
        <v/>
      </c>
      <c r="AS99" s="55"/>
      <c r="AT99" s="161"/>
      <c r="AU99" s="1"/>
      <c r="AV99" s="1"/>
      <c r="AW99" s="1" t="str">
        <f t="shared" si="14"/>
        <v/>
      </c>
      <c r="AX99" s="55"/>
      <c r="AY99" s="161"/>
      <c r="AZ99" s="1"/>
      <c r="BA99" s="1"/>
      <c r="BB99" s="1" t="str">
        <f t="shared" si="15"/>
        <v/>
      </c>
      <c r="BC99" s="55"/>
      <c r="BD99" s="161"/>
      <c r="BE99" s="1"/>
      <c r="BF99" s="1"/>
      <c r="BG99" s="1" t="str">
        <f t="shared" si="16"/>
        <v/>
      </c>
      <c r="BH99" s="55"/>
      <c r="BI99" s="161"/>
      <c r="BJ99" s="1"/>
      <c r="BK99" s="1"/>
      <c r="BL99" s="1" t="str">
        <f t="shared" si="17"/>
        <v/>
      </c>
      <c r="BM99" s="55"/>
      <c r="BN99" s="161"/>
      <c r="BO99" s="1"/>
      <c r="BP99" s="1"/>
      <c r="BQ99" s="1" t="str">
        <f t="shared" si="18"/>
        <v/>
      </c>
      <c r="BR99" s="55"/>
      <c r="BS99" s="161"/>
    </row>
    <row r="100" spans="1:71" ht="15">
      <c r="A100" s="97"/>
      <c r="B100" s="97"/>
      <c r="C100" s="97"/>
      <c r="D100" s="97"/>
      <c r="E100" s="97"/>
      <c r="F100" s="97"/>
      <c r="G100" s="1"/>
      <c r="H100" s="1"/>
      <c r="I100" s="1"/>
      <c r="J100" s="4"/>
      <c r="K100" s="4"/>
      <c r="L100" s="4"/>
      <c r="M100" s="159"/>
      <c r="N100" s="176"/>
      <c r="O100" s="161"/>
      <c r="P100" s="161"/>
      <c r="Q100" s="161"/>
      <c r="R100" s="4"/>
      <c r="S100" s="4"/>
      <c r="T100" s="161"/>
      <c r="U100" s="161"/>
      <c r="V100" s="1"/>
      <c r="W100" s="1"/>
      <c r="X100" s="1" t="str">
        <f t="shared" si="19"/>
        <v/>
      </c>
      <c r="Y100" s="55"/>
      <c r="Z100" s="161"/>
      <c r="AA100" s="1"/>
      <c r="AB100" s="1"/>
      <c r="AC100" s="1" t="str">
        <f t="shared" si="10"/>
        <v/>
      </c>
      <c r="AD100" s="55"/>
      <c r="AE100" s="161"/>
      <c r="AF100" s="1"/>
      <c r="AG100" s="1"/>
      <c r="AH100" s="1" t="str">
        <f t="shared" si="11"/>
        <v/>
      </c>
      <c r="AI100" s="55"/>
      <c r="AJ100" s="161"/>
      <c r="AK100" s="1"/>
      <c r="AL100" s="1"/>
      <c r="AM100" s="1" t="str">
        <f t="shared" si="12"/>
        <v/>
      </c>
      <c r="AN100" s="55"/>
      <c r="AO100" s="161"/>
      <c r="AP100" s="1"/>
      <c r="AQ100" s="1"/>
      <c r="AR100" s="1" t="str">
        <f t="shared" si="13"/>
        <v/>
      </c>
      <c r="AS100" s="55"/>
      <c r="AT100" s="161"/>
      <c r="AU100" s="1"/>
      <c r="AV100" s="1"/>
      <c r="AW100" s="1" t="str">
        <f t="shared" si="14"/>
        <v/>
      </c>
      <c r="AX100" s="55"/>
      <c r="AY100" s="161"/>
      <c r="AZ100" s="1"/>
      <c r="BA100" s="1"/>
      <c r="BB100" s="1" t="str">
        <f t="shared" si="15"/>
        <v/>
      </c>
      <c r="BC100" s="55"/>
      <c r="BD100" s="161"/>
      <c r="BE100" s="1"/>
      <c r="BF100" s="1"/>
      <c r="BG100" s="1" t="str">
        <f t="shared" si="16"/>
        <v/>
      </c>
      <c r="BH100" s="55"/>
      <c r="BI100" s="161"/>
      <c r="BJ100" s="1"/>
      <c r="BK100" s="1"/>
      <c r="BL100" s="1" t="str">
        <f t="shared" si="17"/>
        <v/>
      </c>
      <c r="BM100" s="55"/>
      <c r="BN100" s="161"/>
      <c r="BO100" s="1"/>
      <c r="BP100" s="1"/>
      <c r="BQ100" s="1" t="str">
        <f t="shared" si="18"/>
        <v/>
      </c>
      <c r="BR100" s="55"/>
      <c r="BS100" s="161"/>
    </row>
    <row r="101" spans="1:71" ht="15">
      <c r="A101" s="97"/>
      <c r="B101" s="97"/>
      <c r="C101" s="97"/>
      <c r="D101" s="97"/>
      <c r="E101" s="97"/>
      <c r="F101" s="97"/>
      <c r="G101" s="1"/>
      <c r="H101" s="1"/>
      <c r="I101" s="1"/>
      <c r="J101" s="4"/>
      <c r="K101" s="4"/>
      <c r="L101" s="4"/>
      <c r="M101" s="159"/>
      <c r="N101" s="176"/>
      <c r="O101" s="161"/>
      <c r="P101" s="161"/>
      <c r="Q101" s="161"/>
      <c r="R101" s="4"/>
      <c r="S101" s="4"/>
      <c r="T101" s="161"/>
      <c r="U101" s="161"/>
      <c r="V101" s="1"/>
      <c r="W101" s="1"/>
      <c r="X101" s="1" t="str">
        <f t="shared" si="19"/>
        <v/>
      </c>
      <c r="Y101" s="55"/>
      <c r="Z101" s="161"/>
      <c r="AA101" s="1"/>
      <c r="AB101" s="1"/>
      <c r="AC101" s="1" t="str">
        <f t="shared" si="10"/>
        <v/>
      </c>
      <c r="AD101" s="55"/>
      <c r="AE101" s="161"/>
      <c r="AF101" s="1"/>
      <c r="AG101" s="1"/>
      <c r="AH101" s="1" t="str">
        <f t="shared" si="11"/>
        <v/>
      </c>
      <c r="AI101" s="55"/>
      <c r="AJ101" s="161"/>
      <c r="AK101" s="1"/>
      <c r="AL101" s="1"/>
      <c r="AM101" s="1" t="str">
        <f t="shared" si="12"/>
        <v/>
      </c>
      <c r="AN101" s="55"/>
      <c r="AO101" s="161"/>
      <c r="AP101" s="1"/>
      <c r="AQ101" s="1"/>
      <c r="AR101" s="1" t="str">
        <f t="shared" si="13"/>
        <v/>
      </c>
      <c r="AS101" s="55"/>
      <c r="AT101" s="161"/>
      <c r="AU101" s="1"/>
      <c r="AV101" s="1"/>
      <c r="AW101" s="1" t="str">
        <f t="shared" si="14"/>
        <v/>
      </c>
      <c r="AX101" s="55"/>
      <c r="AY101" s="161"/>
      <c r="AZ101" s="1"/>
      <c r="BA101" s="1"/>
      <c r="BB101" s="1" t="str">
        <f t="shared" si="15"/>
        <v/>
      </c>
      <c r="BC101" s="55"/>
      <c r="BD101" s="161"/>
      <c r="BE101" s="1"/>
      <c r="BF101" s="1"/>
      <c r="BG101" s="1" t="str">
        <f t="shared" si="16"/>
        <v/>
      </c>
      <c r="BH101" s="55"/>
      <c r="BI101" s="161"/>
      <c r="BJ101" s="1"/>
      <c r="BK101" s="1"/>
      <c r="BL101" s="1" t="str">
        <f t="shared" si="17"/>
        <v/>
      </c>
      <c r="BM101" s="55"/>
      <c r="BN101" s="161"/>
      <c r="BO101" s="1"/>
      <c r="BP101" s="1"/>
      <c r="BQ101" s="1" t="str">
        <f t="shared" si="18"/>
        <v/>
      </c>
      <c r="BR101" s="55"/>
      <c r="BS101" s="161"/>
    </row>
    <row r="102" spans="1:71" ht="15">
      <c r="A102" s="97"/>
      <c r="B102" s="97"/>
      <c r="C102" s="97"/>
      <c r="D102" s="97"/>
      <c r="E102" s="97"/>
      <c r="F102" s="97"/>
      <c r="G102" s="1"/>
      <c r="H102" s="1"/>
      <c r="I102" s="1"/>
      <c r="J102" s="4"/>
      <c r="K102" s="4"/>
      <c r="L102" s="4"/>
      <c r="M102" s="159"/>
      <c r="N102" s="176"/>
      <c r="O102" s="161"/>
      <c r="P102" s="161"/>
      <c r="Q102" s="161"/>
      <c r="R102" s="4"/>
      <c r="S102" s="4"/>
      <c r="T102" s="161"/>
      <c r="U102" s="161"/>
      <c r="V102" s="1"/>
      <c r="W102" s="1"/>
      <c r="X102" s="1" t="str">
        <f t="shared" si="19"/>
        <v/>
      </c>
      <c r="Y102" s="55"/>
      <c r="Z102" s="161"/>
      <c r="AA102" s="1"/>
      <c r="AB102" s="1"/>
      <c r="AC102" s="1" t="str">
        <f t="shared" si="10"/>
        <v/>
      </c>
      <c r="AD102" s="55"/>
      <c r="AE102" s="161"/>
      <c r="AF102" s="1"/>
      <c r="AG102" s="1"/>
      <c r="AH102" s="1" t="str">
        <f t="shared" si="11"/>
        <v/>
      </c>
      <c r="AI102" s="55"/>
      <c r="AJ102" s="161"/>
      <c r="AK102" s="1"/>
      <c r="AL102" s="1"/>
      <c r="AM102" s="1" t="str">
        <f t="shared" si="12"/>
        <v/>
      </c>
      <c r="AN102" s="55"/>
      <c r="AO102" s="161"/>
      <c r="AP102" s="1"/>
      <c r="AQ102" s="1"/>
      <c r="AR102" s="1" t="str">
        <f t="shared" si="13"/>
        <v/>
      </c>
      <c r="AS102" s="55"/>
      <c r="AT102" s="161"/>
      <c r="AU102" s="1"/>
      <c r="AV102" s="1"/>
      <c r="AW102" s="1" t="str">
        <f t="shared" si="14"/>
        <v/>
      </c>
      <c r="AX102" s="55"/>
      <c r="AY102" s="161"/>
      <c r="AZ102" s="1"/>
      <c r="BA102" s="1"/>
      <c r="BB102" s="1" t="str">
        <f t="shared" si="15"/>
        <v/>
      </c>
      <c r="BC102" s="55"/>
      <c r="BD102" s="161"/>
      <c r="BE102" s="1"/>
      <c r="BF102" s="1"/>
      <c r="BG102" s="1" t="str">
        <f t="shared" si="16"/>
        <v/>
      </c>
      <c r="BH102" s="55"/>
      <c r="BI102" s="161"/>
      <c r="BJ102" s="1"/>
      <c r="BK102" s="1"/>
      <c r="BL102" s="1" t="str">
        <f t="shared" si="17"/>
        <v/>
      </c>
      <c r="BM102" s="55"/>
      <c r="BN102" s="161"/>
      <c r="BO102" s="1"/>
      <c r="BP102" s="1"/>
      <c r="BQ102" s="1" t="str">
        <f t="shared" si="18"/>
        <v/>
      </c>
      <c r="BR102" s="55"/>
      <c r="BS102" s="161"/>
    </row>
    <row r="103" spans="1:71" ht="15">
      <c r="A103" s="97"/>
      <c r="B103" s="97"/>
      <c r="C103" s="97"/>
      <c r="D103" s="97"/>
      <c r="E103" s="97"/>
      <c r="F103" s="97"/>
      <c r="G103" s="1"/>
      <c r="H103" s="1"/>
      <c r="I103" s="1"/>
      <c r="J103" s="4"/>
      <c r="K103" s="4"/>
      <c r="L103" s="4"/>
      <c r="M103" s="159"/>
      <c r="N103" s="176"/>
      <c r="O103" s="161"/>
      <c r="P103" s="161"/>
      <c r="Q103" s="161"/>
      <c r="R103" s="4"/>
      <c r="S103" s="4"/>
      <c r="T103" s="161"/>
      <c r="U103" s="161"/>
      <c r="V103" s="1"/>
      <c r="W103" s="1"/>
      <c r="X103" s="1" t="str">
        <f t="shared" si="19"/>
        <v/>
      </c>
      <c r="Y103" s="55"/>
      <c r="Z103" s="161"/>
      <c r="AA103" s="1"/>
      <c r="AB103" s="1"/>
      <c r="AC103" s="1" t="str">
        <f t="shared" si="10"/>
        <v/>
      </c>
      <c r="AD103" s="55"/>
      <c r="AE103" s="161"/>
      <c r="AF103" s="1"/>
      <c r="AG103" s="1"/>
      <c r="AH103" s="1" t="str">
        <f t="shared" si="11"/>
        <v/>
      </c>
      <c r="AI103" s="55"/>
      <c r="AJ103" s="161"/>
      <c r="AK103" s="1"/>
      <c r="AL103" s="1"/>
      <c r="AM103" s="1" t="str">
        <f t="shared" si="12"/>
        <v/>
      </c>
      <c r="AN103" s="55"/>
      <c r="AO103" s="161"/>
      <c r="AP103" s="1"/>
      <c r="AQ103" s="1"/>
      <c r="AR103" s="1" t="str">
        <f t="shared" si="13"/>
        <v/>
      </c>
      <c r="AS103" s="55"/>
      <c r="AT103" s="161"/>
      <c r="AU103" s="1"/>
      <c r="AV103" s="1"/>
      <c r="AW103" s="1" t="str">
        <f t="shared" si="14"/>
        <v/>
      </c>
      <c r="AX103" s="55"/>
      <c r="AY103" s="161"/>
      <c r="AZ103" s="1"/>
      <c r="BA103" s="1"/>
      <c r="BB103" s="1" t="str">
        <f t="shared" si="15"/>
        <v/>
      </c>
      <c r="BC103" s="55"/>
      <c r="BD103" s="161"/>
      <c r="BE103" s="1"/>
      <c r="BF103" s="1"/>
      <c r="BG103" s="1" t="str">
        <f t="shared" si="16"/>
        <v/>
      </c>
      <c r="BH103" s="55"/>
      <c r="BI103" s="161"/>
      <c r="BJ103" s="1"/>
      <c r="BK103" s="1"/>
      <c r="BL103" s="1" t="str">
        <f t="shared" si="17"/>
        <v/>
      </c>
      <c r="BM103" s="55"/>
      <c r="BN103" s="161"/>
      <c r="BO103" s="1"/>
      <c r="BP103" s="1"/>
      <c r="BQ103" s="1" t="str">
        <f t="shared" si="18"/>
        <v/>
      </c>
      <c r="BR103" s="55"/>
      <c r="BS103" s="161"/>
    </row>
    <row r="104" spans="1:71" ht="15">
      <c r="A104" s="97"/>
      <c r="B104" s="97"/>
      <c r="C104" s="97"/>
      <c r="D104" s="97"/>
      <c r="E104" s="97"/>
      <c r="F104" s="97"/>
      <c r="G104" s="1"/>
      <c r="H104" s="1"/>
      <c r="I104" s="1"/>
      <c r="J104" s="4"/>
      <c r="K104" s="4"/>
      <c r="L104" s="4"/>
      <c r="M104" s="159"/>
      <c r="N104" s="176"/>
      <c r="O104" s="161"/>
      <c r="P104" s="161"/>
      <c r="Q104" s="161"/>
      <c r="R104" s="4"/>
      <c r="S104" s="4"/>
      <c r="T104" s="161"/>
      <c r="U104" s="161"/>
      <c r="V104" s="1"/>
      <c r="W104" s="1"/>
      <c r="X104" s="1" t="str">
        <f t="shared" si="19"/>
        <v/>
      </c>
      <c r="Y104" s="55"/>
      <c r="Z104" s="161"/>
      <c r="AA104" s="1"/>
      <c r="AB104" s="1"/>
      <c r="AC104" s="1" t="str">
        <f t="shared" si="10"/>
        <v/>
      </c>
      <c r="AD104" s="55"/>
      <c r="AE104" s="161"/>
      <c r="AF104" s="1"/>
      <c r="AG104" s="1"/>
      <c r="AH104" s="1" t="str">
        <f t="shared" si="11"/>
        <v/>
      </c>
      <c r="AI104" s="55"/>
      <c r="AJ104" s="161"/>
      <c r="AK104" s="1"/>
      <c r="AL104" s="1"/>
      <c r="AM104" s="1" t="str">
        <f t="shared" si="12"/>
        <v/>
      </c>
      <c r="AN104" s="55"/>
      <c r="AO104" s="161"/>
      <c r="AP104" s="1"/>
      <c r="AQ104" s="1"/>
      <c r="AR104" s="1" t="str">
        <f t="shared" si="13"/>
        <v/>
      </c>
      <c r="AS104" s="55"/>
      <c r="AT104" s="161"/>
      <c r="AU104" s="1"/>
      <c r="AV104" s="1"/>
      <c r="AW104" s="1" t="str">
        <f t="shared" si="14"/>
        <v/>
      </c>
      <c r="AX104" s="55"/>
      <c r="AY104" s="161"/>
      <c r="AZ104" s="1"/>
      <c r="BA104" s="1"/>
      <c r="BB104" s="1" t="str">
        <f t="shared" si="15"/>
        <v/>
      </c>
      <c r="BC104" s="55"/>
      <c r="BD104" s="161"/>
      <c r="BE104" s="1"/>
      <c r="BF104" s="1"/>
      <c r="BG104" s="1" t="str">
        <f t="shared" si="16"/>
        <v/>
      </c>
      <c r="BH104" s="55"/>
      <c r="BI104" s="161"/>
      <c r="BJ104" s="1"/>
      <c r="BK104" s="1"/>
      <c r="BL104" s="1" t="str">
        <f t="shared" si="17"/>
        <v/>
      </c>
      <c r="BM104" s="55"/>
      <c r="BN104" s="161"/>
      <c r="BO104" s="1"/>
      <c r="BP104" s="1"/>
      <c r="BQ104" s="1" t="str">
        <f t="shared" si="18"/>
        <v/>
      </c>
      <c r="BR104" s="55"/>
      <c r="BS104" s="161"/>
    </row>
    <row r="105" spans="1:71" ht="15">
      <c r="A105" s="97"/>
      <c r="B105" s="97"/>
      <c r="C105" s="97"/>
      <c r="D105" s="97"/>
      <c r="E105" s="97"/>
      <c r="F105" s="97"/>
      <c r="G105" s="1"/>
      <c r="H105" s="1"/>
      <c r="I105" s="1"/>
      <c r="J105" s="4"/>
      <c r="K105" s="4"/>
      <c r="L105" s="4"/>
      <c r="M105" s="159"/>
      <c r="N105" s="176"/>
      <c r="O105" s="161"/>
      <c r="P105" s="161"/>
      <c r="Q105" s="161"/>
      <c r="R105" s="4"/>
      <c r="S105" s="4"/>
      <c r="T105" s="161"/>
      <c r="U105" s="161"/>
      <c r="V105" s="1"/>
      <c r="W105" s="1"/>
      <c r="X105" s="1" t="str">
        <f t="shared" si="19"/>
        <v/>
      </c>
      <c r="Y105" s="55"/>
      <c r="Z105" s="161"/>
      <c r="AA105" s="1"/>
      <c r="AB105" s="1"/>
      <c r="AC105" s="1" t="str">
        <f t="shared" si="10"/>
        <v/>
      </c>
      <c r="AD105" s="55"/>
      <c r="AE105" s="161"/>
      <c r="AF105" s="1"/>
      <c r="AG105" s="1"/>
      <c r="AH105" s="1" t="str">
        <f t="shared" si="11"/>
        <v/>
      </c>
      <c r="AI105" s="55"/>
      <c r="AJ105" s="161"/>
      <c r="AK105" s="1"/>
      <c r="AL105" s="1"/>
      <c r="AM105" s="1" t="str">
        <f t="shared" si="12"/>
        <v/>
      </c>
      <c r="AN105" s="55"/>
      <c r="AO105" s="161"/>
      <c r="AP105" s="1"/>
      <c r="AQ105" s="1"/>
      <c r="AR105" s="1" t="str">
        <f t="shared" si="13"/>
        <v/>
      </c>
      <c r="AS105" s="55"/>
      <c r="AT105" s="161"/>
      <c r="AU105" s="1"/>
      <c r="AV105" s="1"/>
      <c r="AW105" s="1" t="str">
        <f t="shared" si="14"/>
        <v/>
      </c>
      <c r="AX105" s="55"/>
      <c r="AY105" s="161"/>
      <c r="AZ105" s="1"/>
      <c r="BA105" s="1"/>
      <c r="BB105" s="1" t="str">
        <f t="shared" si="15"/>
        <v/>
      </c>
      <c r="BC105" s="55"/>
      <c r="BD105" s="161"/>
      <c r="BE105" s="1"/>
      <c r="BF105" s="1"/>
      <c r="BG105" s="1" t="str">
        <f t="shared" si="16"/>
        <v/>
      </c>
      <c r="BH105" s="55"/>
      <c r="BI105" s="161"/>
      <c r="BJ105" s="1"/>
      <c r="BK105" s="1"/>
      <c r="BL105" s="1" t="str">
        <f t="shared" si="17"/>
        <v/>
      </c>
      <c r="BM105" s="55"/>
      <c r="BN105" s="161"/>
      <c r="BO105" s="1"/>
      <c r="BP105" s="1"/>
      <c r="BQ105" s="1" t="str">
        <f t="shared" si="18"/>
        <v/>
      </c>
      <c r="BR105" s="55"/>
      <c r="BS105" s="161"/>
    </row>
    <row r="106" spans="1:71" ht="15">
      <c r="A106" s="97"/>
      <c r="B106" s="97"/>
      <c r="C106" s="97"/>
      <c r="D106" s="97"/>
      <c r="E106" s="97"/>
      <c r="F106" s="97"/>
      <c r="G106" s="1"/>
      <c r="H106" s="1"/>
      <c r="I106" s="1"/>
      <c r="J106" s="4"/>
      <c r="K106" s="4"/>
      <c r="L106" s="4"/>
      <c r="M106" s="159"/>
      <c r="N106" s="176"/>
      <c r="O106" s="161"/>
      <c r="P106" s="161"/>
      <c r="Q106" s="161"/>
      <c r="R106" s="4"/>
      <c r="S106" s="4"/>
      <c r="T106" s="161"/>
      <c r="U106" s="161"/>
      <c r="V106" s="1"/>
      <c r="W106" s="1"/>
      <c r="X106" s="1" t="str">
        <f t="shared" si="19"/>
        <v/>
      </c>
      <c r="Y106" s="55"/>
      <c r="Z106" s="161"/>
      <c r="AA106" s="1"/>
      <c r="AB106" s="1"/>
      <c r="AC106" s="1" t="str">
        <f t="shared" si="10"/>
        <v/>
      </c>
      <c r="AD106" s="55"/>
      <c r="AE106" s="161"/>
      <c r="AF106" s="1"/>
      <c r="AG106" s="1"/>
      <c r="AH106" s="1" t="str">
        <f t="shared" si="11"/>
        <v/>
      </c>
      <c r="AI106" s="55"/>
      <c r="AJ106" s="161"/>
      <c r="AK106" s="1"/>
      <c r="AL106" s="1"/>
      <c r="AM106" s="1" t="str">
        <f t="shared" si="12"/>
        <v/>
      </c>
      <c r="AN106" s="55"/>
      <c r="AO106" s="161"/>
      <c r="AP106" s="1"/>
      <c r="AQ106" s="1"/>
      <c r="AR106" s="1" t="str">
        <f t="shared" si="13"/>
        <v/>
      </c>
      <c r="AS106" s="55"/>
      <c r="AT106" s="161"/>
      <c r="AU106" s="1"/>
      <c r="AV106" s="1"/>
      <c r="AW106" s="1" t="str">
        <f t="shared" si="14"/>
        <v/>
      </c>
      <c r="AX106" s="55"/>
      <c r="AY106" s="161"/>
      <c r="AZ106" s="1"/>
      <c r="BA106" s="1"/>
      <c r="BB106" s="1" t="str">
        <f t="shared" si="15"/>
        <v/>
      </c>
      <c r="BC106" s="55"/>
      <c r="BD106" s="161"/>
      <c r="BE106" s="1"/>
      <c r="BF106" s="1"/>
      <c r="BG106" s="1" t="str">
        <f t="shared" si="16"/>
        <v/>
      </c>
      <c r="BH106" s="55"/>
      <c r="BI106" s="161"/>
      <c r="BJ106" s="1"/>
      <c r="BK106" s="1"/>
      <c r="BL106" s="1" t="str">
        <f t="shared" si="17"/>
        <v/>
      </c>
      <c r="BM106" s="55"/>
      <c r="BN106" s="161"/>
      <c r="BO106" s="1"/>
      <c r="BP106" s="1"/>
      <c r="BQ106" s="1" t="str">
        <f t="shared" si="18"/>
        <v/>
      </c>
      <c r="BR106" s="55"/>
      <c r="BS106" s="161"/>
    </row>
    <row r="107" spans="1:71" ht="15">
      <c r="A107" s="97"/>
      <c r="B107" s="97"/>
      <c r="C107" s="97"/>
      <c r="D107" s="97"/>
      <c r="E107" s="97"/>
      <c r="F107" s="97"/>
      <c r="G107" s="1"/>
      <c r="H107" s="1"/>
      <c r="I107" s="1"/>
      <c r="J107" s="4"/>
      <c r="K107" s="4"/>
      <c r="L107" s="4"/>
      <c r="M107" s="159"/>
      <c r="N107" s="176"/>
      <c r="O107" s="161"/>
      <c r="P107" s="161"/>
      <c r="Q107" s="161"/>
      <c r="R107" s="4"/>
      <c r="S107" s="4"/>
      <c r="T107" s="161"/>
      <c r="U107" s="161"/>
      <c r="V107" s="1"/>
      <c r="W107" s="1"/>
      <c r="X107" s="1" t="str">
        <f t="shared" si="19"/>
        <v/>
      </c>
      <c r="Y107" s="55"/>
      <c r="Z107" s="161"/>
      <c r="AA107" s="1"/>
      <c r="AB107" s="1"/>
      <c r="AC107" s="1" t="str">
        <f t="shared" si="10"/>
        <v/>
      </c>
      <c r="AD107" s="55"/>
      <c r="AE107" s="161"/>
      <c r="AF107" s="1"/>
      <c r="AG107" s="1"/>
      <c r="AH107" s="1" t="str">
        <f t="shared" si="11"/>
        <v/>
      </c>
      <c r="AI107" s="55"/>
      <c r="AJ107" s="161"/>
      <c r="AK107" s="1"/>
      <c r="AL107" s="1"/>
      <c r="AM107" s="1" t="str">
        <f t="shared" si="12"/>
        <v/>
      </c>
      <c r="AN107" s="55"/>
      <c r="AO107" s="161"/>
      <c r="AP107" s="1"/>
      <c r="AQ107" s="1"/>
      <c r="AR107" s="1" t="str">
        <f t="shared" si="13"/>
        <v/>
      </c>
      <c r="AS107" s="55"/>
      <c r="AT107" s="161"/>
      <c r="AU107" s="1"/>
      <c r="AV107" s="1"/>
      <c r="AW107" s="1" t="str">
        <f t="shared" si="14"/>
        <v/>
      </c>
      <c r="AX107" s="55"/>
      <c r="AY107" s="161"/>
      <c r="AZ107" s="1"/>
      <c r="BA107" s="1"/>
      <c r="BB107" s="1" t="str">
        <f t="shared" si="15"/>
        <v/>
      </c>
      <c r="BC107" s="55"/>
      <c r="BD107" s="161"/>
      <c r="BE107" s="1"/>
      <c r="BF107" s="1"/>
      <c r="BG107" s="1" t="str">
        <f t="shared" si="16"/>
        <v/>
      </c>
      <c r="BH107" s="55"/>
      <c r="BI107" s="161"/>
      <c r="BJ107" s="1"/>
      <c r="BK107" s="1"/>
      <c r="BL107" s="1" t="str">
        <f t="shared" si="17"/>
        <v/>
      </c>
      <c r="BM107" s="55"/>
      <c r="BN107" s="161"/>
      <c r="BO107" s="1"/>
      <c r="BP107" s="1"/>
      <c r="BQ107" s="1" t="str">
        <f t="shared" si="18"/>
        <v/>
      </c>
      <c r="BR107" s="55"/>
      <c r="BS107" s="161"/>
    </row>
    <row r="108" spans="1:71" ht="15">
      <c r="A108" s="97"/>
      <c r="B108" s="97"/>
      <c r="C108" s="97"/>
      <c r="D108" s="97"/>
      <c r="E108" s="97"/>
      <c r="F108" s="97"/>
      <c r="G108" s="1"/>
      <c r="H108" s="1"/>
      <c r="I108" s="1"/>
      <c r="J108" s="4"/>
      <c r="K108" s="4"/>
      <c r="L108" s="4"/>
      <c r="M108" s="159"/>
      <c r="N108" s="176"/>
      <c r="O108" s="161"/>
      <c r="P108" s="161"/>
      <c r="Q108" s="161"/>
      <c r="R108" s="4"/>
      <c r="S108" s="4"/>
      <c r="T108" s="161"/>
      <c r="U108" s="161"/>
      <c r="V108" s="1"/>
      <c r="W108" s="1"/>
      <c r="X108" s="1" t="str">
        <f t="shared" si="19"/>
        <v/>
      </c>
      <c r="Y108" s="55"/>
      <c r="Z108" s="161"/>
      <c r="AA108" s="1"/>
      <c r="AB108" s="1"/>
      <c r="AC108" s="1" t="str">
        <f t="shared" si="10"/>
        <v/>
      </c>
      <c r="AD108" s="55"/>
      <c r="AE108" s="161"/>
      <c r="AF108" s="1"/>
      <c r="AG108" s="1"/>
      <c r="AH108" s="1" t="str">
        <f t="shared" si="11"/>
        <v/>
      </c>
      <c r="AI108" s="55"/>
      <c r="AJ108" s="161"/>
      <c r="AK108" s="1"/>
      <c r="AL108" s="1"/>
      <c r="AM108" s="1" t="str">
        <f t="shared" si="12"/>
        <v/>
      </c>
      <c r="AN108" s="55"/>
      <c r="AO108" s="161"/>
      <c r="AP108" s="1"/>
      <c r="AQ108" s="1"/>
      <c r="AR108" s="1" t="str">
        <f t="shared" si="13"/>
        <v/>
      </c>
      <c r="AS108" s="55"/>
      <c r="AT108" s="161"/>
      <c r="AU108" s="1"/>
      <c r="AV108" s="1"/>
      <c r="AW108" s="1" t="str">
        <f t="shared" si="14"/>
        <v/>
      </c>
      <c r="AX108" s="55"/>
      <c r="AY108" s="161"/>
      <c r="AZ108" s="1"/>
      <c r="BA108" s="1"/>
      <c r="BB108" s="1" t="str">
        <f t="shared" si="15"/>
        <v/>
      </c>
      <c r="BC108" s="55"/>
      <c r="BD108" s="161"/>
      <c r="BE108" s="1"/>
      <c r="BF108" s="1"/>
      <c r="BG108" s="1" t="str">
        <f t="shared" si="16"/>
        <v/>
      </c>
      <c r="BH108" s="55"/>
      <c r="BI108" s="161"/>
      <c r="BJ108" s="1"/>
      <c r="BK108" s="1"/>
      <c r="BL108" s="1" t="str">
        <f t="shared" si="17"/>
        <v/>
      </c>
      <c r="BM108" s="55"/>
      <c r="BN108" s="161"/>
      <c r="BO108" s="1"/>
      <c r="BP108" s="1"/>
      <c r="BQ108" s="1" t="str">
        <f t="shared" si="18"/>
        <v/>
      </c>
      <c r="BR108" s="55"/>
      <c r="BS108" s="161"/>
    </row>
    <row r="109" spans="1:71" ht="15">
      <c r="A109" s="97"/>
      <c r="B109" s="97"/>
      <c r="C109" s="97"/>
      <c r="D109" s="97"/>
      <c r="E109" s="97"/>
      <c r="F109" s="97"/>
      <c r="G109" s="1"/>
      <c r="H109" s="1"/>
      <c r="I109" s="1"/>
      <c r="J109" s="4"/>
      <c r="K109" s="4"/>
      <c r="L109" s="4"/>
      <c r="M109" s="159"/>
      <c r="N109" s="176"/>
      <c r="O109" s="161"/>
      <c r="P109" s="161"/>
      <c r="Q109" s="161"/>
      <c r="R109" s="4"/>
      <c r="S109" s="4"/>
      <c r="T109" s="161"/>
      <c r="U109" s="161"/>
      <c r="V109" s="1"/>
      <c r="W109" s="1"/>
      <c r="X109" s="1" t="str">
        <f t="shared" si="19"/>
        <v/>
      </c>
      <c r="Y109" s="55"/>
      <c r="Z109" s="161"/>
      <c r="AA109" s="1"/>
      <c r="AB109" s="1"/>
      <c r="AC109" s="1" t="str">
        <f t="shared" si="10"/>
        <v/>
      </c>
      <c r="AD109" s="55"/>
      <c r="AE109" s="161"/>
      <c r="AF109" s="1"/>
      <c r="AG109" s="1"/>
      <c r="AH109" s="1" t="str">
        <f t="shared" si="11"/>
        <v/>
      </c>
      <c r="AI109" s="55"/>
      <c r="AJ109" s="161"/>
      <c r="AK109" s="1"/>
      <c r="AL109" s="1"/>
      <c r="AM109" s="1" t="str">
        <f t="shared" si="12"/>
        <v/>
      </c>
      <c r="AN109" s="55"/>
      <c r="AO109" s="161"/>
      <c r="AP109" s="1"/>
      <c r="AQ109" s="1"/>
      <c r="AR109" s="1" t="str">
        <f t="shared" si="13"/>
        <v/>
      </c>
      <c r="AS109" s="55"/>
      <c r="AT109" s="161"/>
      <c r="AU109" s="1"/>
      <c r="AV109" s="1"/>
      <c r="AW109" s="1" t="str">
        <f t="shared" si="14"/>
        <v/>
      </c>
      <c r="AX109" s="55"/>
      <c r="AY109" s="161"/>
      <c r="AZ109" s="1"/>
      <c r="BA109" s="1"/>
      <c r="BB109" s="1" t="str">
        <f t="shared" si="15"/>
        <v/>
      </c>
      <c r="BC109" s="55"/>
      <c r="BD109" s="161"/>
      <c r="BE109" s="1"/>
      <c r="BF109" s="1"/>
      <c r="BG109" s="1" t="str">
        <f t="shared" si="16"/>
        <v/>
      </c>
      <c r="BH109" s="55"/>
      <c r="BI109" s="161"/>
      <c r="BJ109" s="1"/>
      <c r="BK109" s="1"/>
      <c r="BL109" s="1" t="str">
        <f t="shared" si="17"/>
        <v/>
      </c>
      <c r="BM109" s="55"/>
      <c r="BN109" s="161"/>
      <c r="BO109" s="1"/>
      <c r="BP109" s="1"/>
      <c r="BQ109" s="1" t="str">
        <f t="shared" si="18"/>
        <v/>
      </c>
      <c r="BR109" s="55"/>
      <c r="BS109" s="161"/>
    </row>
    <row r="110" spans="1:71" ht="15">
      <c r="A110" s="97"/>
      <c r="B110" s="97"/>
      <c r="C110" s="97"/>
      <c r="D110" s="97"/>
      <c r="E110" s="97"/>
      <c r="F110" s="97"/>
      <c r="G110" s="1"/>
      <c r="H110" s="1"/>
      <c r="I110" s="1"/>
      <c r="J110" s="4"/>
      <c r="K110" s="4"/>
      <c r="L110" s="4"/>
      <c r="M110" s="159"/>
      <c r="N110" s="176"/>
      <c r="O110" s="161"/>
      <c r="P110" s="161"/>
      <c r="Q110" s="161"/>
      <c r="R110" s="4"/>
      <c r="S110" s="4"/>
      <c r="T110" s="161"/>
      <c r="U110" s="161"/>
      <c r="V110" s="1"/>
      <c r="W110" s="1"/>
      <c r="X110" s="1" t="str">
        <f t="shared" si="19"/>
        <v/>
      </c>
      <c r="Y110" s="55"/>
      <c r="Z110" s="161"/>
      <c r="AA110" s="1"/>
      <c r="AB110" s="1"/>
      <c r="AC110" s="1" t="str">
        <f t="shared" si="10"/>
        <v/>
      </c>
      <c r="AD110" s="55"/>
      <c r="AE110" s="161"/>
      <c r="AF110" s="1"/>
      <c r="AG110" s="1"/>
      <c r="AH110" s="1" t="str">
        <f t="shared" si="11"/>
        <v/>
      </c>
      <c r="AI110" s="55"/>
      <c r="AJ110" s="161"/>
      <c r="AK110" s="1"/>
      <c r="AL110" s="1"/>
      <c r="AM110" s="1" t="str">
        <f t="shared" si="12"/>
        <v/>
      </c>
      <c r="AN110" s="55"/>
      <c r="AO110" s="161"/>
      <c r="AP110" s="1"/>
      <c r="AQ110" s="1"/>
      <c r="AR110" s="1" t="str">
        <f t="shared" si="13"/>
        <v/>
      </c>
      <c r="AS110" s="55"/>
      <c r="AT110" s="161"/>
      <c r="AU110" s="1"/>
      <c r="AV110" s="1"/>
      <c r="AW110" s="1" t="str">
        <f t="shared" si="14"/>
        <v/>
      </c>
      <c r="AX110" s="55"/>
      <c r="AY110" s="161"/>
      <c r="AZ110" s="1"/>
      <c r="BA110" s="1"/>
      <c r="BB110" s="1" t="str">
        <f t="shared" si="15"/>
        <v/>
      </c>
      <c r="BC110" s="55"/>
      <c r="BD110" s="161"/>
      <c r="BE110" s="1"/>
      <c r="BF110" s="1"/>
      <c r="BG110" s="1" t="str">
        <f t="shared" si="16"/>
        <v/>
      </c>
      <c r="BH110" s="55"/>
      <c r="BI110" s="161"/>
      <c r="BJ110" s="1"/>
      <c r="BK110" s="1"/>
      <c r="BL110" s="1" t="str">
        <f t="shared" si="17"/>
        <v/>
      </c>
      <c r="BM110" s="55"/>
      <c r="BN110" s="161"/>
      <c r="BO110" s="1"/>
      <c r="BP110" s="1"/>
      <c r="BQ110" s="1" t="str">
        <f t="shared" si="18"/>
        <v/>
      </c>
      <c r="BR110" s="55"/>
      <c r="BS110" s="161"/>
    </row>
    <row r="111" spans="1:71" ht="15">
      <c r="A111" s="97"/>
      <c r="B111" s="97"/>
      <c r="C111" s="97"/>
      <c r="D111" s="97"/>
      <c r="E111" s="97"/>
      <c r="F111" s="97"/>
      <c r="G111" s="1"/>
      <c r="H111" s="1"/>
      <c r="I111" s="1"/>
      <c r="J111" s="4"/>
      <c r="K111" s="4"/>
      <c r="L111" s="4"/>
      <c r="M111" s="159"/>
      <c r="N111" s="176"/>
      <c r="O111" s="161"/>
      <c r="P111" s="161"/>
      <c r="Q111" s="161"/>
      <c r="R111" s="4"/>
      <c r="S111" s="4"/>
      <c r="T111" s="161"/>
      <c r="U111" s="161"/>
      <c r="V111" s="1"/>
      <c r="W111" s="1"/>
      <c r="X111" s="1" t="str">
        <f t="shared" si="19"/>
        <v/>
      </c>
      <c r="Y111" s="55"/>
      <c r="Z111" s="161"/>
      <c r="AA111" s="1"/>
      <c r="AB111" s="1"/>
      <c r="AC111" s="1" t="str">
        <f t="shared" si="10"/>
        <v/>
      </c>
      <c r="AD111" s="55"/>
      <c r="AE111" s="161"/>
      <c r="AF111" s="1"/>
      <c r="AG111" s="1"/>
      <c r="AH111" s="1" t="str">
        <f t="shared" si="11"/>
        <v/>
      </c>
      <c r="AI111" s="55"/>
      <c r="AJ111" s="161"/>
      <c r="AK111" s="1"/>
      <c r="AL111" s="1"/>
      <c r="AM111" s="1" t="str">
        <f t="shared" si="12"/>
        <v/>
      </c>
      <c r="AN111" s="55"/>
      <c r="AO111" s="161"/>
      <c r="AP111" s="1"/>
      <c r="AQ111" s="1"/>
      <c r="AR111" s="1" t="str">
        <f t="shared" si="13"/>
        <v/>
      </c>
      <c r="AS111" s="55"/>
      <c r="AT111" s="161"/>
      <c r="AU111" s="1"/>
      <c r="AV111" s="1"/>
      <c r="AW111" s="1" t="str">
        <f t="shared" si="14"/>
        <v/>
      </c>
      <c r="AX111" s="55"/>
      <c r="AY111" s="161"/>
      <c r="AZ111" s="1"/>
      <c r="BA111" s="1"/>
      <c r="BB111" s="1" t="str">
        <f t="shared" si="15"/>
        <v/>
      </c>
      <c r="BC111" s="55"/>
      <c r="BD111" s="161"/>
      <c r="BE111" s="1"/>
      <c r="BF111" s="1"/>
      <c r="BG111" s="1" t="str">
        <f t="shared" si="16"/>
        <v/>
      </c>
      <c r="BH111" s="55"/>
      <c r="BI111" s="161"/>
      <c r="BJ111" s="1"/>
      <c r="BK111" s="1"/>
      <c r="BL111" s="1" t="str">
        <f t="shared" si="17"/>
        <v/>
      </c>
      <c r="BM111" s="55"/>
      <c r="BN111" s="161"/>
      <c r="BO111" s="1"/>
      <c r="BP111" s="1"/>
      <c r="BQ111" s="1" t="str">
        <f t="shared" si="18"/>
        <v/>
      </c>
      <c r="BR111" s="55"/>
      <c r="BS111" s="161"/>
    </row>
    <row r="112" spans="1:71" ht="15">
      <c r="A112" s="97"/>
      <c r="B112" s="97"/>
      <c r="C112" s="97"/>
      <c r="D112" s="97"/>
      <c r="E112" s="97"/>
      <c r="F112" s="97"/>
      <c r="G112" s="1"/>
      <c r="H112" s="1"/>
      <c r="I112" s="1"/>
      <c r="J112" s="4"/>
      <c r="K112" s="4"/>
      <c r="L112" s="4"/>
      <c r="M112" s="159"/>
      <c r="N112" s="176"/>
      <c r="O112" s="161"/>
      <c r="P112" s="161"/>
      <c r="Q112" s="161"/>
      <c r="R112" s="4"/>
      <c r="S112" s="4"/>
      <c r="T112" s="161"/>
      <c r="U112" s="161"/>
      <c r="V112" s="1"/>
      <c r="W112" s="1"/>
      <c r="X112" s="1" t="str">
        <f t="shared" si="19"/>
        <v/>
      </c>
      <c r="Y112" s="55"/>
      <c r="Z112" s="161"/>
      <c r="AA112" s="1"/>
      <c r="AB112" s="1"/>
      <c r="AC112" s="1" t="str">
        <f t="shared" si="10"/>
        <v/>
      </c>
      <c r="AD112" s="55"/>
      <c r="AE112" s="161"/>
      <c r="AF112" s="1"/>
      <c r="AG112" s="1"/>
      <c r="AH112" s="1" t="str">
        <f t="shared" si="11"/>
        <v/>
      </c>
      <c r="AI112" s="55"/>
      <c r="AJ112" s="161"/>
      <c r="AK112" s="1"/>
      <c r="AL112" s="1"/>
      <c r="AM112" s="1" t="str">
        <f t="shared" si="12"/>
        <v/>
      </c>
      <c r="AN112" s="55"/>
      <c r="AO112" s="161"/>
      <c r="AP112" s="1"/>
      <c r="AQ112" s="1"/>
      <c r="AR112" s="1" t="str">
        <f t="shared" si="13"/>
        <v/>
      </c>
      <c r="AS112" s="55"/>
      <c r="AT112" s="161"/>
      <c r="AU112" s="1"/>
      <c r="AV112" s="1"/>
      <c r="AW112" s="1" t="str">
        <f t="shared" si="14"/>
        <v/>
      </c>
      <c r="AX112" s="55"/>
      <c r="AY112" s="161"/>
      <c r="AZ112" s="1"/>
      <c r="BA112" s="1"/>
      <c r="BB112" s="1" t="str">
        <f t="shared" si="15"/>
        <v/>
      </c>
      <c r="BC112" s="55"/>
      <c r="BD112" s="161"/>
      <c r="BE112" s="1"/>
      <c r="BF112" s="1"/>
      <c r="BG112" s="1" t="str">
        <f t="shared" si="16"/>
        <v/>
      </c>
      <c r="BH112" s="55"/>
      <c r="BI112" s="161"/>
      <c r="BJ112" s="1"/>
      <c r="BK112" s="1"/>
      <c r="BL112" s="1" t="str">
        <f t="shared" si="17"/>
        <v/>
      </c>
      <c r="BM112" s="55"/>
      <c r="BN112" s="161"/>
      <c r="BO112" s="1"/>
      <c r="BP112" s="1"/>
      <c r="BQ112" s="1" t="str">
        <f t="shared" si="18"/>
        <v/>
      </c>
      <c r="BR112" s="55"/>
      <c r="BS112" s="161"/>
    </row>
    <row r="113" spans="1:71" ht="15">
      <c r="A113" s="97"/>
      <c r="B113" s="97"/>
      <c r="C113" s="97"/>
      <c r="D113" s="97"/>
      <c r="E113" s="97"/>
      <c r="F113" s="97"/>
      <c r="G113" s="1"/>
      <c r="H113" s="1"/>
      <c r="I113" s="1"/>
      <c r="J113" s="4"/>
      <c r="K113" s="4"/>
      <c r="L113" s="4"/>
      <c r="M113" s="159"/>
      <c r="N113" s="176"/>
      <c r="O113" s="161"/>
      <c r="P113" s="161"/>
      <c r="Q113" s="161"/>
      <c r="R113" s="4"/>
      <c r="S113" s="4"/>
      <c r="T113" s="161"/>
      <c r="U113" s="161"/>
      <c r="V113" s="1"/>
      <c r="W113" s="1"/>
      <c r="X113" s="1" t="str">
        <f t="shared" si="19"/>
        <v/>
      </c>
      <c r="Y113" s="55"/>
      <c r="Z113" s="161"/>
      <c r="AA113" s="1"/>
      <c r="AB113" s="1"/>
      <c r="AC113" s="1" t="str">
        <f t="shared" si="10"/>
        <v/>
      </c>
      <c r="AD113" s="55"/>
      <c r="AE113" s="161"/>
      <c r="AF113" s="1"/>
      <c r="AG113" s="1"/>
      <c r="AH113" s="1" t="str">
        <f t="shared" si="11"/>
        <v/>
      </c>
      <c r="AI113" s="55"/>
      <c r="AJ113" s="161"/>
      <c r="AK113" s="1"/>
      <c r="AL113" s="1"/>
      <c r="AM113" s="1" t="str">
        <f t="shared" si="12"/>
        <v/>
      </c>
      <c r="AN113" s="55"/>
      <c r="AO113" s="161"/>
      <c r="AP113" s="1"/>
      <c r="AQ113" s="1"/>
      <c r="AR113" s="1" t="str">
        <f t="shared" si="13"/>
        <v/>
      </c>
      <c r="AS113" s="55"/>
      <c r="AT113" s="161"/>
      <c r="AU113" s="1"/>
      <c r="AV113" s="1"/>
      <c r="AW113" s="1" t="str">
        <f t="shared" si="14"/>
        <v/>
      </c>
      <c r="AX113" s="55"/>
      <c r="AY113" s="161"/>
      <c r="AZ113" s="1"/>
      <c r="BA113" s="1"/>
      <c r="BB113" s="1" t="str">
        <f t="shared" si="15"/>
        <v/>
      </c>
      <c r="BC113" s="55"/>
      <c r="BD113" s="161"/>
      <c r="BE113" s="1"/>
      <c r="BF113" s="1"/>
      <c r="BG113" s="1" t="str">
        <f t="shared" si="16"/>
        <v/>
      </c>
      <c r="BH113" s="55"/>
      <c r="BI113" s="161"/>
      <c r="BJ113" s="1"/>
      <c r="BK113" s="1"/>
      <c r="BL113" s="1" t="str">
        <f t="shared" si="17"/>
        <v/>
      </c>
      <c r="BM113" s="55"/>
      <c r="BN113" s="161"/>
      <c r="BO113" s="1"/>
      <c r="BP113" s="1"/>
      <c r="BQ113" s="1" t="str">
        <f t="shared" si="18"/>
        <v/>
      </c>
      <c r="BR113" s="55"/>
      <c r="BS113" s="161"/>
    </row>
    <row r="114" spans="1:71" ht="15">
      <c r="A114" s="97"/>
      <c r="B114" s="97"/>
      <c r="C114" s="97"/>
      <c r="D114" s="97"/>
      <c r="E114" s="97"/>
      <c r="F114" s="97"/>
      <c r="G114" s="1"/>
      <c r="H114" s="1"/>
      <c r="I114" s="1"/>
      <c r="J114" s="4"/>
      <c r="K114" s="4"/>
      <c r="L114" s="4"/>
      <c r="M114" s="159"/>
      <c r="N114" s="176"/>
      <c r="O114" s="161"/>
      <c r="P114" s="161"/>
      <c r="Q114" s="161"/>
      <c r="R114" s="4"/>
      <c r="S114" s="4"/>
      <c r="T114" s="161"/>
      <c r="U114" s="161"/>
      <c r="V114" s="1"/>
      <c r="W114" s="1"/>
      <c r="X114" s="1" t="str">
        <f t="shared" si="19"/>
        <v/>
      </c>
      <c r="Y114" s="55"/>
      <c r="Z114" s="161"/>
      <c r="AA114" s="1"/>
      <c r="AB114" s="1"/>
      <c r="AC114" s="1" t="str">
        <f t="shared" si="10"/>
        <v/>
      </c>
      <c r="AD114" s="55"/>
      <c r="AE114" s="161"/>
      <c r="AF114" s="1"/>
      <c r="AG114" s="1"/>
      <c r="AH114" s="1" t="str">
        <f t="shared" si="11"/>
        <v/>
      </c>
      <c r="AI114" s="55"/>
      <c r="AJ114" s="161"/>
      <c r="AK114" s="1"/>
      <c r="AL114" s="1"/>
      <c r="AM114" s="1" t="str">
        <f t="shared" si="12"/>
        <v/>
      </c>
      <c r="AN114" s="55"/>
      <c r="AO114" s="161"/>
      <c r="AP114" s="1"/>
      <c r="AQ114" s="1"/>
      <c r="AR114" s="1" t="str">
        <f t="shared" si="13"/>
        <v/>
      </c>
      <c r="AS114" s="55"/>
      <c r="AT114" s="161"/>
      <c r="AU114" s="1"/>
      <c r="AV114" s="1"/>
      <c r="AW114" s="1" t="str">
        <f t="shared" si="14"/>
        <v/>
      </c>
      <c r="AX114" s="55"/>
      <c r="AY114" s="161"/>
      <c r="AZ114" s="1"/>
      <c r="BA114" s="1"/>
      <c r="BB114" s="1" t="str">
        <f t="shared" si="15"/>
        <v/>
      </c>
      <c r="BC114" s="55"/>
      <c r="BD114" s="161"/>
      <c r="BE114" s="1"/>
      <c r="BF114" s="1"/>
      <c r="BG114" s="1" t="str">
        <f t="shared" si="16"/>
        <v/>
      </c>
      <c r="BH114" s="55"/>
      <c r="BI114" s="161"/>
      <c r="BJ114" s="1"/>
      <c r="BK114" s="1"/>
      <c r="BL114" s="1" t="str">
        <f t="shared" si="17"/>
        <v/>
      </c>
      <c r="BM114" s="55"/>
      <c r="BN114" s="161"/>
      <c r="BO114" s="1"/>
      <c r="BP114" s="1"/>
      <c r="BQ114" s="1" t="str">
        <f t="shared" si="18"/>
        <v/>
      </c>
      <c r="BR114" s="55"/>
      <c r="BS114" s="161"/>
    </row>
    <row r="115" spans="1:71" ht="15">
      <c r="A115" s="97"/>
      <c r="B115" s="97"/>
      <c r="C115" s="97"/>
      <c r="D115" s="97"/>
      <c r="E115" s="97"/>
      <c r="F115" s="97"/>
      <c r="G115" s="1"/>
      <c r="H115" s="1"/>
      <c r="I115" s="1"/>
      <c r="J115" s="4"/>
      <c r="K115" s="4"/>
      <c r="L115" s="4"/>
      <c r="M115" s="159"/>
      <c r="N115" s="176"/>
      <c r="O115" s="161"/>
      <c r="P115" s="161"/>
      <c r="Q115" s="161"/>
      <c r="R115" s="4"/>
      <c r="S115" s="4"/>
      <c r="T115" s="161"/>
      <c r="U115" s="161"/>
      <c r="V115" s="1"/>
      <c r="W115" s="1"/>
      <c r="X115" s="1" t="str">
        <f t="shared" si="19"/>
        <v/>
      </c>
      <c r="Y115" s="55"/>
      <c r="Z115" s="161"/>
      <c r="AA115" s="1"/>
      <c r="AB115" s="1"/>
      <c r="AC115" s="1" t="str">
        <f t="shared" si="10"/>
        <v/>
      </c>
      <c r="AD115" s="55"/>
      <c r="AE115" s="161"/>
      <c r="AF115" s="1"/>
      <c r="AG115" s="1"/>
      <c r="AH115" s="1" t="str">
        <f t="shared" si="11"/>
        <v/>
      </c>
      <c r="AI115" s="55"/>
      <c r="AJ115" s="161"/>
      <c r="AK115" s="1"/>
      <c r="AL115" s="1"/>
      <c r="AM115" s="1" t="str">
        <f t="shared" si="12"/>
        <v/>
      </c>
      <c r="AN115" s="55"/>
      <c r="AO115" s="161"/>
      <c r="AP115" s="1"/>
      <c r="AQ115" s="1"/>
      <c r="AR115" s="1" t="str">
        <f t="shared" si="13"/>
        <v/>
      </c>
      <c r="AS115" s="55"/>
      <c r="AT115" s="161"/>
      <c r="AU115" s="1"/>
      <c r="AV115" s="1"/>
      <c r="AW115" s="1" t="str">
        <f t="shared" si="14"/>
        <v/>
      </c>
      <c r="AX115" s="55"/>
      <c r="AY115" s="161"/>
      <c r="AZ115" s="1"/>
      <c r="BA115" s="1"/>
      <c r="BB115" s="1" t="str">
        <f t="shared" si="15"/>
        <v/>
      </c>
      <c r="BC115" s="55"/>
      <c r="BD115" s="161"/>
      <c r="BE115" s="1"/>
      <c r="BF115" s="1"/>
      <c r="BG115" s="1" t="str">
        <f t="shared" si="16"/>
        <v/>
      </c>
      <c r="BH115" s="55"/>
      <c r="BI115" s="161"/>
      <c r="BJ115" s="1"/>
      <c r="BK115" s="1"/>
      <c r="BL115" s="1" t="str">
        <f t="shared" si="17"/>
        <v/>
      </c>
      <c r="BM115" s="55"/>
      <c r="BN115" s="161"/>
      <c r="BO115" s="1"/>
      <c r="BP115" s="1"/>
      <c r="BQ115" s="1" t="str">
        <f t="shared" si="18"/>
        <v/>
      </c>
      <c r="BR115" s="55"/>
      <c r="BS115" s="161"/>
    </row>
    <row r="116" spans="1:71" ht="15">
      <c r="A116" s="97"/>
      <c r="B116" s="97"/>
      <c r="C116" s="97"/>
      <c r="D116" s="97"/>
      <c r="E116" s="97"/>
      <c r="F116" s="97"/>
      <c r="G116" s="1"/>
      <c r="H116" s="1"/>
      <c r="I116" s="1"/>
      <c r="J116" s="4"/>
      <c r="K116" s="4"/>
      <c r="L116" s="4"/>
      <c r="M116" s="159"/>
      <c r="N116" s="176"/>
      <c r="O116" s="161"/>
      <c r="P116" s="161"/>
      <c r="Q116" s="161"/>
      <c r="R116" s="4"/>
      <c r="S116" s="4"/>
      <c r="T116" s="161"/>
      <c r="U116" s="161"/>
      <c r="V116" s="1"/>
      <c r="W116" s="1"/>
      <c r="X116" s="1" t="str">
        <f t="shared" si="19"/>
        <v/>
      </c>
      <c r="Y116" s="55"/>
      <c r="Z116" s="161"/>
      <c r="AA116" s="1"/>
      <c r="AB116" s="1"/>
      <c r="AC116" s="1" t="str">
        <f t="shared" si="10"/>
        <v/>
      </c>
      <c r="AD116" s="55"/>
      <c r="AE116" s="161"/>
      <c r="AF116" s="1"/>
      <c r="AG116" s="1"/>
      <c r="AH116" s="1" t="str">
        <f t="shared" si="11"/>
        <v/>
      </c>
      <c r="AI116" s="55"/>
      <c r="AJ116" s="161"/>
      <c r="AK116" s="1"/>
      <c r="AL116" s="1"/>
      <c r="AM116" s="1" t="str">
        <f t="shared" si="12"/>
        <v/>
      </c>
      <c r="AN116" s="55"/>
      <c r="AO116" s="161"/>
      <c r="AP116" s="1"/>
      <c r="AQ116" s="1"/>
      <c r="AR116" s="1" t="str">
        <f t="shared" si="13"/>
        <v/>
      </c>
      <c r="AS116" s="55"/>
      <c r="AT116" s="161"/>
      <c r="AU116" s="1"/>
      <c r="AV116" s="1"/>
      <c r="AW116" s="1" t="str">
        <f t="shared" si="14"/>
        <v/>
      </c>
      <c r="AX116" s="55"/>
      <c r="AY116" s="161"/>
      <c r="AZ116" s="1"/>
      <c r="BA116" s="1"/>
      <c r="BB116" s="1" t="str">
        <f t="shared" si="15"/>
        <v/>
      </c>
      <c r="BC116" s="55"/>
      <c r="BD116" s="161"/>
      <c r="BE116" s="1"/>
      <c r="BF116" s="1"/>
      <c r="BG116" s="1" t="str">
        <f t="shared" si="16"/>
        <v/>
      </c>
      <c r="BH116" s="55"/>
      <c r="BI116" s="161"/>
      <c r="BJ116" s="1"/>
      <c r="BK116" s="1"/>
      <c r="BL116" s="1" t="str">
        <f t="shared" si="17"/>
        <v/>
      </c>
      <c r="BM116" s="55"/>
      <c r="BN116" s="161"/>
      <c r="BO116" s="1"/>
      <c r="BP116" s="1"/>
      <c r="BQ116" s="1" t="str">
        <f t="shared" si="18"/>
        <v/>
      </c>
      <c r="BR116" s="55"/>
      <c r="BS116" s="161"/>
    </row>
    <row r="117" spans="1:71" ht="15">
      <c r="A117" s="97"/>
      <c r="B117" s="97"/>
      <c r="C117" s="97"/>
      <c r="D117" s="97"/>
      <c r="E117" s="97"/>
      <c r="F117" s="97"/>
      <c r="G117" s="1"/>
      <c r="H117" s="1"/>
      <c r="I117" s="1"/>
      <c r="J117" s="4"/>
      <c r="K117" s="4"/>
      <c r="L117" s="4"/>
      <c r="M117" s="159"/>
      <c r="N117" s="176"/>
      <c r="O117" s="161"/>
      <c r="P117" s="161"/>
      <c r="Q117" s="161"/>
      <c r="R117" s="4"/>
      <c r="S117" s="4"/>
      <c r="T117" s="161"/>
      <c r="U117" s="161"/>
      <c r="V117" s="1"/>
      <c r="W117" s="1"/>
      <c r="X117" s="1" t="str">
        <f t="shared" si="19"/>
        <v/>
      </c>
      <c r="Y117" s="55"/>
      <c r="Z117" s="161"/>
      <c r="AA117" s="1"/>
      <c r="AB117" s="1"/>
      <c r="AC117" s="1" t="str">
        <f t="shared" si="10"/>
        <v/>
      </c>
      <c r="AD117" s="55"/>
      <c r="AE117" s="161"/>
      <c r="AF117" s="1"/>
      <c r="AG117" s="1"/>
      <c r="AH117" s="1" t="str">
        <f t="shared" si="11"/>
        <v/>
      </c>
      <c r="AI117" s="55"/>
      <c r="AJ117" s="161"/>
      <c r="AK117" s="1"/>
      <c r="AL117" s="1"/>
      <c r="AM117" s="1" t="str">
        <f t="shared" si="12"/>
        <v/>
      </c>
      <c r="AN117" s="55"/>
      <c r="AO117" s="161"/>
      <c r="AP117" s="1"/>
      <c r="AQ117" s="1"/>
      <c r="AR117" s="1" t="str">
        <f t="shared" si="13"/>
        <v/>
      </c>
      <c r="AS117" s="55"/>
      <c r="AT117" s="161"/>
      <c r="AU117" s="1"/>
      <c r="AV117" s="1"/>
      <c r="AW117" s="1" t="str">
        <f t="shared" si="14"/>
        <v/>
      </c>
      <c r="AX117" s="55"/>
      <c r="AY117" s="161"/>
      <c r="AZ117" s="1"/>
      <c r="BA117" s="1"/>
      <c r="BB117" s="1" t="str">
        <f t="shared" si="15"/>
        <v/>
      </c>
      <c r="BC117" s="55"/>
      <c r="BD117" s="161"/>
      <c r="BE117" s="1"/>
      <c r="BF117" s="1"/>
      <c r="BG117" s="1" t="str">
        <f t="shared" si="16"/>
        <v/>
      </c>
      <c r="BH117" s="55"/>
      <c r="BI117" s="161"/>
      <c r="BJ117" s="1"/>
      <c r="BK117" s="1"/>
      <c r="BL117" s="1" t="str">
        <f t="shared" si="17"/>
        <v/>
      </c>
      <c r="BM117" s="55"/>
      <c r="BN117" s="161"/>
      <c r="BO117" s="1"/>
      <c r="BP117" s="1"/>
      <c r="BQ117" s="1" t="str">
        <f t="shared" si="18"/>
        <v/>
      </c>
      <c r="BR117" s="55"/>
      <c r="BS117" s="161"/>
    </row>
    <row r="118" spans="1:71" ht="15">
      <c r="A118" s="97"/>
      <c r="B118" s="97"/>
      <c r="C118" s="97"/>
      <c r="D118" s="97"/>
      <c r="E118" s="97"/>
      <c r="F118" s="97"/>
      <c r="G118" s="1"/>
      <c r="H118" s="1"/>
      <c r="I118" s="1"/>
      <c r="J118" s="4"/>
      <c r="K118" s="4"/>
      <c r="L118" s="4"/>
      <c r="M118" s="159"/>
      <c r="N118" s="176"/>
      <c r="O118" s="161"/>
      <c r="P118" s="161"/>
      <c r="Q118" s="161"/>
      <c r="R118" s="4"/>
      <c r="S118" s="4"/>
      <c r="T118" s="161"/>
      <c r="U118" s="161"/>
      <c r="V118" s="1"/>
      <c r="W118" s="1"/>
      <c r="X118" s="1" t="str">
        <f t="shared" si="19"/>
        <v/>
      </c>
      <c r="Y118" s="55"/>
      <c r="Z118" s="161"/>
      <c r="AA118" s="1"/>
      <c r="AB118" s="1"/>
      <c r="AC118" s="1" t="str">
        <f t="shared" si="10"/>
        <v/>
      </c>
      <c r="AD118" s="55"/>
      <c r="AE118" s="161"/>
      <c r="AF118" s="1"/>
      <c r="AG118" s="1"/>
      <c r="AH118" s="1" t="str">
        <f t="shared" si="11"/>
        <v/>
      </c>
      <c r="AI118" s="55"/>
      <c r="AJ118" s="161"/>
      <c r="AK118" s="1"/>
      <c r="AL118" s="1"/>
      <c r="AM118" s="1" t="str">
        <f t="shared" si="12"/>
        <v/>
      </c>
      <c r="AN118" s="55"/>
      <c r="AO118" s="161"/>
      <c r="AP118" s="1"/>
      <c r="AQ118" s="1"/>
      <c r="AR118" s="1" t="str">
        <f t="shared" si="13"/>
        <v/>
      </c>
      <c r="AS118" s="55"/>
      <c r="AT118" s="161"/>
      <c r="AU118" s="1"/>
      <c r="AV118" s="1"/>
      <c r="AW118" s="1" t="str">
        <f t="shared" si="14"/>
        <v/>
      </c>
      <c r="AX118" s="55"/>
      <c r="AY118" s="161"/>
      <c r="AZ118" s="1"/>
      <c r="BA118" s="1"/>
      <c r="BB118" s="1" t="str">
        <f t="shared" si="15"/>
        <v/>
      </c>
      <c r="BC118" s="55"/>
      <c r="BD118" s="161"/>
      <c r="BE118" s="1"/>
      <c r="BF118" s="1"/>
      <c r="BG118" s="1" t="str">
        <f t="shared" si="16"/>
        <v/>
      </c>
      <c r="BH118" s="55"/>
      <c r="BI118" s="161"/>
      <c r="BJ118" s="1"/>
      <c r="BK118" s="1"/>
      <c r="BL118" s="1" t="str">
        <f t="shared" si="17"/>
        <v/>
      </c>
      <c r="BM118" s="55"/>
      <c r="BN118" s="161"/>
      <c r="BO118" s="1"/>
      <c r="BP118" s="1"/>
      <c r="BQ118" s="1" t="str">
        <f t="shared" si="18"/>
        <v/>
      </c>
      <c r="BR118" s="55"/>
      <c r="BS118" s="161"/>
    </row>
    <row r="119" spans="1:71" ht="15">
      <c r="A119" s="97"/>
      <c r="B119" s="97"/>
      <c r="C119" s="97"/>
      <c r="D119" s="97"/>
      <c r="E119" s="97"/>
      <c r="F119" s="97"/>
      <c r="G119" s="1"/>
      <c r="H119" s="1"/>
      <c r="I119" s="1"/>
      <c r="J119" s="4"/>
      <c r="K119" s="4"/>
      <c r="L119" s="4"/>
      <c r="M119" s="159"/>
      <c r="N119" s="176"/>
      <c r="O119" s="161"/>
      <c r="P119" s="161"/>
      <c r="Q119" s="161"/>
      <c r="R119" s="4"/>
      <c r="S119" s="4"/>
      <c r="T119" s="161"/>
      <c r="U119" s="161"/>
      <c r="V119" s="1"/>
      <c r="W119" s="1"/>
      <c r="X119" s="1" t="str">
        <f t="shared" si="19"/>
        <v/>
      </c>
      <c r="Y119" s="55"/>
      <c r="Z119" s="161"/>
      <c r="AA119" s="1"/>
      <c r="AB119" s="1"/>
      <c r="AC119" s="1" t="str">
        <f t="shared" si="10"/>
        <v/>
      </c>
      <c r="AD119" s="55"/>
      <c r="AE119" s="161"/>
      <c r="AF119" s="1"/>
      <c r="AG119" s="1"/>
      <c r="AH119" s="1" t="str">
        <f t="shared" si="11"/>
        <v/>
      </c>
      <c r="AI119" s="55"/>
      <c r="AJ119" s="161"/>
      <c r="AK119" s="1"/>
      <c r="AL119" s="1"/>
      <c r="AM119" s="1" t="str">
        <f t="shared" si="12"/>
        <v/>
      </c>
      <c r="AN119" s="55"/>
      <c r="AO119" s="161"/>
      <c r="AP119" s="1"/>
      <c r="AQ119" s="1"/>
      <c r="AR119" s="1" t="str">
        <f t="shared" si="13"/>
        <v/>
      </c>
      <c r="AS119" s="55"/>
      <c r="AT119" s="161"/>
      <c r="AU119" s="1"/>
      <c r="AV119" s="1"/>
      <c r="AW119" s="1" t="str">
        <f t="shared" si="14"/>
        <v/>
      </c>
      <c r="AX119" s="55"/>
      <c r="AY119" s="161"/>
      <c r="AZ119" s="1"/>
      <c r="BA119" s="1"/>
      <c r="BB119" s="1" t="str">
        <f t="shared" si="15"/>
        <v/>
      </c>
      <c r="BC119" s="55"/>
      <c r="BD119" s="161"/>
      <c r="BE119" s="1"/>
      <c r="BF119" s="1"/>
      <c r="BG119" s="1" t="str">
        <f t="shared" si="16"/>
        <v/>
      </c>
      <c r="BH119" s="55"/>
      <c r="BI119" s="161"/>
      <c r="BJ119" s="1"/>
      <c r="BK119" s="1"/>
      <c r="BL119" s="1" t="str">
        <f t="shared" si="17"/>
        <v/>
      </c>
      <c r="BM119" s="55"/>
      <c r="BN119" s="161"/>
      <c r="BO119" s="1"/>
      <c r="BP119" s="1"/>
      <c r="BQ119" s="1" t="str">
        <f t="shared" si="18"/>
        <v/>
      </c>
      <c r="BR119" s="55"/>
      <c r="BS119" s="161"/>
    </row>
    <row r="120" spans="1:71" ht="15">
      <c r="A120" s="97"/>
      <c r="B120" s="97"/>
      <c r="C120" s="97"/>
      <c r="D120" s="97"/>
      <c r="E120" s="97"/>
      <c r="F120" s="97"/>
      <c r="G120" s="1"/>
      <c r="H120" s="1"/>
      <c r="I120" s="1"/>
      <c r="J120" s="4"/>
      <c r="K120" s="4"/>
      <c r="L120" s="4"/>
      <c r="M120" s="159"/>
      <c r="N120" s="176"/>
      <c r="O120" s="161"/>
      <c r="P120" s="161"/>
      <c r="Q120" s="161"/>
      <c r="R120" s="4"/>
      <c r="S120" s="4"/>
      <c r="T120" s="161"/>
      <c r="U120" s="161"/>
      <c r="V120" s="1"/>
      <c r="W120" s="1"/>
      <c r="X120" s="1" t="str">
        <f t="shared" si="19"/>
        <v/>
      </c>
      <c r="Y120" s="55"/>
      <c r="Z120" s="161"/>
      <c r="AA120" s="1"/>
      <c r="AB120" s="1"/>
      <c r="AC120" s="1" t="str">
        <f t="shared" si="10"/>
        <v/>
      </c>
      <c r="AD120" s="55"/>
      <c r="AE120" s="161"/>
      <c r="AF120" s="1"/>
      <c r="AG120" s="1"/>
      <c r="AH120" s="1" t="str">
        <f t="shared" si="11"/>
        <v/>
      </c>
      <c r="AI120" s="55"/>
      <c r="AJ120" s="161"/>
      <c r="AK120" s="1"/>
      <c r="AL120" s="1"/>
      <c r="AM120" s="1" t="str">
        <f t="shared" si="12"/>
        <v/>
      </c>
      <c r="AN120" s="55"/>
      <c r="AO120" s="161"/>
      <c r="AP120" s="1"/>
      <c r="AQ120" s="1"/>
      <c r="AR120" s="1" t="str">
        <f t="shared" si="13"/>
        <v/>
      </c>
      <c r="AS120" s="55"/>
      <c r="AT120" s="161"/>
      <c r="AU120" s="1"/>
      <c r="AV120" s="1"/>
      <c r="AW120" s="1" t="str">
        <f t="shared" si="14"/>
        <v/>
      </c>
      <c r="AX120" s="55"/>
      <c r="AY120" s="161"/>
      <c r="AZ120" s="1"/>
      <c r="BA120" s="1"/>
      <c r="BB120" s="1" t="str">
        <f t="shared" si="15"/>
        <v/>
      </c>
      <c r="BC120" s="55"/>
      <c r="BD120" s="161"/>
      <c r="BE120" s="1"/>
      <c r="BF120" s="1"/>
      <c r="BG120" s="1" t="str">
        <f t="shared" si="16"/>
        <v/>
      </c>
      <c r="BH120" s="55"/>
      <c r="BI120" s="161"/>
      <c r="BJ120" s="1"/>
      <c r="BK120" s="1"/>
      <c r="BL120" s="1" t="str">
        <f t="shared" si="17"/>
        <v/>
      </c>
      <c r="BM120" s="55"/>
      <c r="BN120" s="161"/>
      <c r="BO120" s="1"/>
      <c r="BP120" s="1"/>
      <c r="BQ120" s="1" t="str">
        <f t="shared" si="18"/>
        <v/>
      </c>
      <c r="BR120" s="55"/>
      <c r="BS120" s="161"/>
    </row>
    <row r="121" spans="1:71" ht="15">
      <c r="A121" s="97"/>
      <c r="B121" s="97"/>
      <c r="C121" s="97"/>
      <c r="D121" s="97"/>
      <c r="E121" s="97"/>
      <c r="F121" s="97"/>
      <c r="G121" s="1"/>
      <c r="H121" s="1"/>
      <c r="I121" s="1"/>
      <c r="J121" s="4"/>
      <c r="K121" s="4"/>
      <c r="L121" s="4"/>
      <c r="M121" s="159"/>
      <c r="N121" s="176"/>
      <c r="O121" s="161"/>
      <c r="P121" s="161"/>
      <c r="Q121" s="161"/>
      <c r="R121" s="4"/>
      <c r="S121" s="4"/>
      <c r="T121" s="161"/>
      <c r="U121" s="161"/>
      <c r="V121" s="1"/>
      <c r="W121" s="1"/>
      <c r="X121" s="1" t="str">
        <f t="shared" si="19"/>
        <v/>
      </c>
      <c r="Y121" s="55"/>
      <c r="Z121" s="161"/>
      <c r="AA121" s="1"/>
      <c r="AB121" s="1"/>
      <c r="AC121" s="1" t="str">
        <f t="shared" si="10"/>
        <v/>
      </c>
      <c r="AD121" s="55"/>
      <c r="AE121" s="161"/>
      <c r="AF121" s="1"/>
      <c r="AG121" s="1"/>
      <c r="AH121" s="1" t="str">
        <f t="shared" si="11"/>
        <v/>
      </c>
      <c r="AI121" s="55"/>
      <c r="AJ121" s="161"/>
      <c r="AK121" s="1"/>
      <c r="AL121" s="1"/>
      <c r="AM121" s="1" t="str">
        <f t="shared" si="12"/>
        <v/>
      </c>
      <c r="AN121" s="55"/>
      <c r="AO121" s="161"/>
      <c r="AP121" s="1"/>
      <c r="AQ121" s="1"/>
      <c r="AR121" s="1" t="str">
        <f t="shared" si="13"/>
        <v/>
      </c>
      <c r="AS121" s="55"/>
      <c r="AT121" s="161"/>
      <c r="AU121" s="1"/>
      <c r="AV121" s="1"/>
      <c r="AW121" s="1" t="str">
        <f t="shared" si="14"/>
        <v/>
      </c>
      <c r="AX121" s="55"/>
      <c r="AY121" s="161"/>
      <c r="AZ121" s="1"/>
      <c r="BA121" s="1"/>
      <c r="BB121" s="1" t="str">
        <f t="shared" si="15"/>
        <v/>
      </c>
      <c r="BC121" s="55"/>
      <c r="BD121" s="161"/>
      <c r="BE121" s="1"/>
      <c r="BF121" s="1"/>
      <c r="BG121" s="1" t="str">
        <f t="shared" si="16"/>
        <v/>
      </c>
      <c r="BH121" s="55"/>
      <c r="BI121" s="161"/>
      <c r="BJ121" s="1"/>
      <c r="BK121" s="1"/>
      <c r="BL121" s="1" t="str">
        <f t="shared" si="17"/>
        <v/>
      </c>
      <c r="BM121" s="55"/>
      <c r="BN121" s="161"/>
      <c r="BO121" s="1"/>
      <c r="BP121" s="1"/>
      <c r="BQ121" s="1" t="str">
        <f t="shared" si="18"/>
        <v/>
      </c>
      <c r="BR121" s="55"/>
      <c r="BS121" s="161"/>
    </row>
    <row r="122" spans="1:71" ht="15">
      <c r="A122" s="97"/>
      <c r="B122" s="97"/>
      <c r="C122" s="97"/>
      <c r="D122" s="97"/>
      <c r="E122" s="97"/>
      <c r="F122" s="97"/>
      <c r="G122" s="1"/>
      <c r="H122" s="1"/>
      <c r="I122" s="1"/>
      <c r="J122" s="4"/>
      <c r="K122" s="4"/>
      <c r="L122" s="4"/>
      <c r="M122" s="159"/>
      <c r="N122" s="176"/>
      <c r="O122" s="161"/>
      <c r="P122" s="161"/>
      <c r="Q122" s="161"/>
      <c r="R122" s="4"/>
      <c r="S122" s="4"/>
      <c r="T122" s="161"/>
      <c r="U122" s="161"/>
      <c r="V122" s="1"/>
      <c r="W122" s="1"/>
      <c r="X122" s="1" t="str">
        <f t="shared" si="19"/>
        <v/>
      </c>
      <c r="Y122" s="55"/>
      <c r="Z122" s="161"/>
      <c r="AA122" s="1"/>
      <c r="AB122" s="1"/>
      <c r="AC122" s="1" t="str">
        <f t="shared" si="10"/>
        <v/>
      </c>
      <c r="AD122" s="55"/>
      <c r="AE122" s="161"/>
      <c r="AF122" s="1"/>
      <c r="AG122" s="1"/>
      <c r="AH122" s="1" t="str">
        <f t="shared" si="11"/>
        <v/>
      </c>
      <c r="AI122" s="55"/>
      <c r="AJ122" s="161"/>
      <c r="AK122" s="1"/>
      <c r="AL122" s="1"/>
      <c r="AM122" s="1" t="str">
        <f t="shared" si="12"/>
        <v/>
      </c>
      <c r="AN122" s="55"/>
      <c r="AO122" s="161"/>
      <c r="AP122" s="1"/>
      <c r="AQ122" s="1"/>
      <c r="AR122" s="1" t="str">
        <f t="shared" si="13"/>
        <v/>
      </c>
      <c r="AS122" s="55"/>
      <c r="AT122" s="161"/>
      <c r="AU122" s="1"/>
      <c r="AV122" s="1"/>
      <c r="AW122" s="1" t="str">
        <f t="shared" si="14"/>
        <v/>
      </c>
      <c r="AX122" s="55"/>
      <c r="AY122" s="161"/>
      <c r="AZ122" s="1"/>
      <c r="BA122" s="1"/>
      <c r="BB122" s="1" t="str">
        <f t="shared" si="15"/>
        <v/>
      </c>
      <c r="BC122" s="55"/>
      <c r="BD122" s="161"/>
      <c r="BE122" s="1"/>
      <c r="BF122" s="1"/>
      <c r="BG122" s="1" t="str">
        <f t="shared" si="16"/>
        <v/>
      </c>
      <c r="BH122" s="55"/>
      <c r="BI122" s="161"/>
      <c r="BJ122" s="1"/>
      <c r="BK122" s="1"/>
      <c r="BL122" s="1" t="str">
        <f t="shared" si="17"/>
        <v/>
      </c>
      <c r="BM122" s="55"/>
      <c r="BN122" s="161"/>
      <c r="BO122" s="1"/>
      <c r="BP122" s="1"/>
      <c r="BQ122" s="1" t="str">
        <f t="shared" si="18"/>
        <v/>
      </c>
      <c r="BR122" s="55"/>
      <c r="BS122" s="161"/>
    </row>
    <row r="123" spans="1:71" ht="15">
      <c r="A123" s="97"/>
      <c r="B123" s="97"/>
      <c r="C123" s="97"/>
      <c r="D123" s="97"/>
      <c r="E123" s="97"/>
      <c r="F123" s="97"/>
      <c r="G123" s="1"/>
      <c r="H123" s="1"/>
      <c r="I123" s="1"/>
      <c r="J123" s="4"/>
      <c r="K123" s="4"/>
      <c r="L123" s="4"/>
      <c r="M123" s="159"/>
      <c r="N123" s="176"/>
      <c r="O123" s="161"/>
      <c r="P123" s="161"/>
      <c r="Q123" s="161"/>
      <c r="R123" s="4"/>
      <c r="S123" s="4"/>
      <c r="T123" s="161"/>
      <c r="U123" s="161"/>
      <c r="V123" s="1"/>
      <c r="W123" s="1"/>
      <c r="X123" s="1" t="str">
        <f t="shared" si="19"/>
        <v/>
      </c>
      <c r="Y123" s="55"/>
      <c r="Z123" s="161"/>
      <c r="AA123" s="1"/>
      <c r="AB123" s="1"/>
      <c r="AC123" s="1" t="str">
        <f t="shared" si="10"/>
        <v/>
      </c>
      <c r="AD123" s="55"/>
      <c r="AE123" s="161"/>
      <c r="AF123" s="1"/>
      <c r="AG123" s="1"/>
      <c r="AH123" s="1" t="str">
        <f t="shared" si="11"/>
        <v/>
      </c>
      <c r="AI123" s="55"/>
      <c r="AJ123" s="161"/>
      <c r="AK123" s="1"/>
      <c r="AL123" s="1"/>
      <c r="AM123" s="1" t="str">
        <f t="shared" si="12"/>
        <v/>
      </c>
      <c r="AN123" s="55"/>
      <c r="AO123" s="161"/>
      <c r="AP123" s="1"/>
      <c r="AQ123" s="1"/>
      <c r="AR123" s="1" t="str">
        <f t="shared" si="13"/>
        <v/>
      </c>
      <c r="AS123" s="55"/>
      <c r="AT123" s="161"/>
      <c r="AU123" s="1"/>
      <c r="AV123" s="1"/>
      <c r="AW123" s="1" t="str">
        <f t="shared" si="14"/>
        <v/>
      </c>
      <c r="AX123" s="55"/>
      <c r="AY123" s="161"/>
      <c r="AZ123" s="1"/>
      <c r="BA123" s="1"/>
      <c r="BB123" s="1" t="str">
        <f t="shared" si="15"/>
        <v/>
      </c>
      <c r="BC123" s="55"/>
      <c r="BD123" s="161"/>
      <c r="BE123" s="1"/>
      <c r="BF123" s="1"/>
      <c r="BG123" s="1" t="str">
        <f t="shared" si="16"/>
        <v/>
      </c>
      <c r="BH123" s="55"/>
      <c r="BI123" s="161"/>
      <c r="BJ123" s="1"/>
      <c r="BK123" s="1"/>
      <c r="BL123" s="1" t="str">
        <f t="shared" si="17"/>
        <v/>
      </c>
      <c r="BM123" s="55"/>
      <c r="BN123" s="161"/>
      <c r="BO123" s="1"/>
      <c r="BP123" s="1"/>
      <c r="BQ123" s="1" t="str">
        <f t="shared" si="18"/>
        <v/>
      </c>
      <c r="BR123" s="55"/>
      <c r="BS123" s="161"/>
    </row>
    <row r="124" spans="1:71" ht="15">
      <c r="A124" s="97"/>
      <c r="B124" s="97"/>
      <c r="C124" s="97"/>
      <c r="D124" s="97"/>
      <c r="E124" s="97"/>
      <c r="F124" s="97"/>
      <c r="G124" s="1"/>
      <c r="H124" s="1"/>
      <c r="I124" s="1"/>
      <c r="J124" s="4"/>
      <c r="K124" s="4"/>
      <c r="L124" s="4"/>
      <c r="M124" s="159"/>
      <c r="N124" s="176"/>
      <c r="O124" s="161"/>
      <c r="P124" s="161"/>
      <c r="Q124" s="161"/>
      <c r="R124" s="4"/>
      <c r="S124" s="4"/>
      <c r="T124" s="161"/>
      <c r="U124" s="161"/>
      <c r="V124" s="1"/>
      <c r="W124" s="1"/>
      <c r="X124" s="1" t="str">
        <f t="shared" si="19"/>
        <v/>
      </c>
      <c r="Y124" s="55"/>
      <c r="Z124" s="161"/>
      <c r="AA124" s="1"/>
      <c r="AB124" s="1"/>
      <c r="AC124" s="1" t="str">
        <f t="shared" si="10"/>
        <v/>
      </c>
      <c r="AD124" s="55"/>
      <c r="AE124" s="161"/>
      <c r="AF124" s="1"/>
      <c r="AG124" s="1"/>
      <c r="AH124" s="1" t="str">
        <f t="shared" si="11"/>
        <v/>
      </c>
      <c r="AI124" s="55"/>
      <c r="AJ124" s="161"/>
      <c r="AK124" s="1"/>
      <c r="AL124" s="1"/>
      <c r="AM124" s="1" t="str">
        <f t="shared" si="12"/>
        <v/>
      </c>
      <c r="AN124" s="55"/>
      <c r="AO124" s="161"/>
      <c r="AP124" s="1"/>
      <c r="AQ124" s="1"/>
      <c r="AR124" s="1" t="str">
        <f t="shared" si="13"/>
        <v/>
      </c>
      <c r="AS124" s="55"/>
      <c r="AT124" s="161"/>
      <c r="AU124" s="1"/>
      <c r="AV124" s="1"/>
      <c r="AW124" s="1" t="str">
        <f t="shared" si="14"/>
        <v/>
      </c>
      <c r="AX124" s="55"/>
      <c r="AY124" s="161"/>
      <c r="AZ124" s="1"/>
      <c r="BA124" s="1"/>
      <c r="BB124" s="1" t="str">
        <f t="shared" si="15"/>
        <v/>
      </c>
      <c r="BC124" s="55"/>
      <c r="BD124" s="161"/>
      <c r="BE124" s="1"/>
      <c r="BF124" s="1"/>
      <c r="BG124" s="1" t="str">
        <f t="shared" si="16"/>
        <v/>
      </c>
      <c r="BH124" s="55"/>
      <c r="BI124" s="161"/>
      <c r="BJ124" s="1"/>
      <c r="BK124" s="1"/>
      <c r="BL124" s="1" t="str">
        <f t="shared" si="17"/>
        <v/>
      </c>
      <c r="BM124" s="55"/>
      <c r="BN124" s="161"/>
      <c r="BO124" s="1"/>
      <c r="BP124" s="1"/>
      <c r="BQ124" s="1" t="str">
        <f t="shared" si="18"/>
        <v/>
      </c>
      <c r="BR124" s="55"/>
      <c r="BS124" s="161"/>
    </row>
    <row r="125" spans="1:71" ht="15">
      <c r="A125" s="97"/>
      <c r="B125" s="97"/>
      <c r="C125" s="97"/>
      <c r="D125" s="97"/>
      <c r="E125" s="97"/>
      <c r="F125" s="97"/>
      <c r="G125" s="1"/>
      <c r="H125" s="1"/>
      <c r="I125" s="1"/>
      <c r="J125" s="4"/>
      <c r="K125" s="4"/>
      <c r="L125" s="4"/>
      <c r="M125" s="159"/>
      <c r="N125" s="176"/>
      <c r="O125" s="161"/>
      <c r="P125" s="161"/>
      <c r="Q125" s="161"/>
      <c r="R125" s="4"/>
      <c r="S125" s="4"/>
      <c r="T125" s="161"/>
      <c r="U125" s="161"/>
      <c r="V125" s="1"/>
      <c r="W125" s="1"/>
      <c r="X125" s="1" t="str">
        <f t="shared" si="19"/>
        <v/>
      </c>
      <c r="Y125" s="55"/>
      <c r="Z125" s="161"/>
      <c r="AA125" s="1"/>
      <c r="AB125" s="1"/>
      <c r="AC125" s="1" t="str">
        <f t="shared" si="10"/>
        <v/>
      </c>
      <c r="AD125" s="55"/>
      <c r="AE125" s="161"/>
      <c r="AF125" s="1"/>
      <c r="AG125" s="1"/>
      <c r="AH125" s="1" t="str">
        <f t="shared" si="11"/>
        <v/>
      </c>
      <c r="AI125" s="55"/>
      <c r="AJ125" s="161"/>
      <c r="AK125" s="1"/>
      <c r="AL125" s="1"/>
      <c r="AM125" s="1" t="str">
        <f t="shared" si="12"/>
        <v/>
      </c>
      <c r="AN125" s="55"/>
      <c r="AO125" s="161"/>
      <c r="AP125" s="1"/>
      <c r="AQ125" s="1"/>
      <c r="AR125" s="1" t="str">
        <f t="shared" si="13"/>
        <v/>
      </c>
      <c r="AS125" s="55"/>
      <c r="AT125" s="161"/>
      <c r="AU125" s="1"/>
      <c r="AV125" s="1"/>
      <c r="AW125" s="1" t="str">
        <f t="shared" si="14"/>
        <v/>
      </c>
      <c r="AX125" s="55"/>
      <c r="AY125" s="161"/>
      <c r="AZ125" s="1"/>
      <c r="BA125" s="1"/>
      <c r="BB125" s="1" t="str">
        <f t="shared" si="15"/>
        <v/>
      </c>
      <c r="BC125" s="55"/>
      <c r="BD125" s="161"/>
      <c r="BE125" s="1"/>
      <c r="BF125" s="1"/>
      <c r="BG125" s="1" t="str">
        <f t="shared" si="16"/>
        <v/>
      </c>
      <c r="BH125" s="55"/>
      <c r="BI125" s="161"/>
      <c r="BJ125" s="1"/>
      <c r="BK125" s="1"/>
      <c r="BL125" s="1" t="str">
        <f t="shared" si="17"/>
        <v/>
      </c>
      <c r="BM125" s="55"/>
      <c r="BN125" s="161"/>
      <c r="BO125" s="1"/>
      <c r="BP125" s="1"/>
      <c r="BQ125" s="1" t="str">
        <f t="shared" si="18"/>
        <v/>
      </c>
      <c r="BR125" s="55"/>
      <c r="BS125" s="161"/>
    </row>
    <row r="126" spans="1:71" ht="15">
      <c r="A126" s="97"/>
      <c r="B126" s="97"/>
      <c r="C126" s="97"/>
      <c r="D126" s="97"/>
      <c r="E126" s="97"/>
      <c r="F126" s="97"/>
      <c r="G126" s="1"/>
      <c r="H126" s="1"/>
      <c r="I126" s="1"/>
      <c r="J126" s="4"/>
      <c r="K126" s="4"/>
      <c r="L126" s="4"/>
      <c r="M126" s="159"/>
      <c r="N126" s="176"/>
      <c r="O126" s="161"/>
      <c r="P126" s="161"/>
      <c r="Q126" s="161"/>
      <c r="R126" s="4"/>
      <c r="S126" s="4"/>
      <c r="T126" s="161"/>
      <c r="U126" s="161"/>
      <c r="V126" s="1"/>
      <c r="W126" s="1"/>
      <c r="X126" s="1" t="str">
        <f t="shared" si="19"/>
        <v/>
      </c>
      <c r="Y126" s="55"/>
      <c r="Z126" s="161"/>
      <c r="AA126" s="1"/>
      <c r="AB126" s="1"/>
      <c r="AC126" s="1" t="str">
        <f t="shared" si="10"/>
        <v/>
      </c>
      <c r="AD126" s="55"/>
      <c r="AE126" s="161"/>
      <c r="AF126" s="1"/>
      <c r="AG126" s="1"/>
      <c r="AH126" s="1" t="str">
        <f t="shared" si="11"/>
        <v/>
      </c>
      <c r="AI126" s="55"/>
      <c r="AJ126" s="161"/>
      <c r="AK126" s="1"/>
      <c r="AL126" s="1"/>
      <c r="AM126" s="1" t="str">
        <f t="shared" si="12"/>
        <v/>
      </c>
      <c r="AN126" s="55"/>
      <c r="AO126" s="161"/>
      <c r="AP126" s="1"/>
      <c r="AQ126" s="1"/>
      <c r="AR126" s="1" t="str">
        <f t="shared" si="13"/>
        <v/>
      </c>
      <c r="AS126" s="55"/>
      <c r="AT126" s="161"/>
      <c r="AU126" s="1"/>
      <c r="AV126" s="1"/>
      <c r="AW126" s="1" t="str">
        <f t="shared" si="14"/>
        <v/>
      </c>
      <c r="AX126" s="55"/>
      <c r="AY126" s="161"/>
      <c r="AZ126" s="1"/>
      <c r="BA126" s="1"/>
      <c r="BB126" s="1" t="str">
        <f t="shared" si="15"/>
        <v/>
      </c>
      <c r="BC126" s="55"/>
      <c r="BD126" s="161"/>
      <c r="BE126" s="1"/>
      <c r="BF126" s="1"/>
      <c r="BG126" s="1" t="str">
        <f t="shared" si="16"/>
        <v/>
      </c>
      <c r="BH126" s="55"/>
      <c r="BI126" s="161"/>
      <c r="BJ126" s="1"/>
      <c r="BK126" s="1"/>
      <c r="BL126" s="1" t="str">
        <f t="shared" si="17"/>
        <v/>
      </c>
      <c r="BM126" s="55"/>
      <c r="BN126" s="161"/>
      <c r="BO126" s="1"/>
      <c r="BP126" s="1"/>
      <c r="BQ126" s="1" t="str">
        <f t="shared" si="18"/>
        <v/>
      </c>
      <c r="BR126" s="55"/>
      <c r="BS126" s="161"/>
    </row>
    <row r="127" spans="1:71" ht="15">
      <c r="A127" s="97"/>
      <c r="B127" s="97"/>
      <c r="C127" s="97"/>
      <c r="D127" s="97"/>
      <c r="E127" s="97"/>
      <c r="F127" s="97"/>
      <c r="G127" s="1"/>
      <c r="H127" s="1"/>
      <c r="I127" s="1"/>
      <c r="J127" s="4"/>
      <c r="K127" s="4"/>
      <c r="L127" s="4"/>
      <c r="M127" s="159"/>
      <c r="N127" s="176"/>
      <c r="O127" s="161"/>
      <c r="P127" s="161"/>
      <c r="Q127" s="161"/>
      <c r="R127" s="4"/>
      <c r="S127" s="4"/>
      <c r="T127" s="161"/>
      <c r="U127" s="161"/>
      <c r="V127" s="1"/>
      <c r="W127" s="1"/>
      <c r="X127" s="1" t="str">
        <f t="shared" si="19"/>
        <v/>
      </c>
      <c r="Y127" s="55"/>
      <c r="Z127" s="161"/>
      <c r="AA127" s="1"/>
      <c r="AB127" s="1"/>
      <c r="AC127" s="1" t="str">
        <f t="shared" si="10"/>
        <v/>
      </c>
      <c r="AD127" s="55"/>
      <c r="AE127" s="161"/>
      <c r="AF127" s="1"/>
      <c r="AG127" s="1"/>
      <c r="AH127" s="1" t="str">
        <f t="shared" si="11"/>
        <v/>
      </c>
      <c r="AI127" s="55"/>
      <c r="AJ127" s="161"/>
      <c r="AK127" s="1"/>
      <c r="AL127" s="1"/>
      <c r="AM127" s="1" t="str">
        <f t="shared" si="12"/>
        <v/>
      </c>
      <c r="AN127" s="55"/>
      <c r="AO127" s="161"/>
      <c r="AP127" s="1"/>
      <c r="AQ127" s="1"/>
      <c r="AR127" s="1" t="str">
        <f t="shared" si="13"/>
        <v/>
      </c>
      <c r="AS127" s="55"/>
      <c r="AT127" s="161"/>
      <c r="AU127" s="1"/>
      <c r="AV127" s="1"/>
      <c r="AW127" s="1" t="str">
        <f t="shared" si="14"/>
        <v/>
      </c>
      <c r="AX127" s="55"/>
      <c r="AY127" s="161"/>
      <c r="AZ127" s="1"/>
      <c r="BA127" s="1"/>
      <c r="BB127" s="1" t="str">
        <f t="shared" si="15"/>
        <v/>
      </c>
      <c r="BC127" s="55"/>
      <c r="BD127" s="161"/>
      <c r="BE127" s="1"/>
      <c r="BF127" s="1"/>
      <c r="BG127" s="1" t="str">
        <f t="shared" si="16"/>
        <v/>
      </c>
      <c r="BH127" s="55"/>
      <c r="BI127" s="161"/>
      <c r="BJ127" s="1"/>
      <c r="BK127" s="1"/>
      <c r="BL127" s="1" t="str">
        <f t="shared" si="17"/>
        <v/>
      </c>
      <c r="BM127" s="55"/>
      <c r="BN127" s="161"/>
      <c r="BO127" s="1"/>
      <c r="BP127" s="1"/>
      <c r="BQ127" s="1" t="str">
        <f t="shared" si="18"/>
        <v/>
      </c>
      <c r="BR127" s="55"/>
      <c r="BS127" s="161"/>
    </row>
    <row r="128" spans="1:71" ht="15">
      <c r="A128" s="97"/>
      <c r="B128" s="97"/>
      <c r="C128" s="97"/>
      <c r="D128" s="97"/>
      <c r="E128" s="97"/>
      <c r="F128" s="97"/>
      <c r="G128" s="1"/>
      <c r="H128" s="1"/>
      <c r="I128" s="1"/>
      <c r="J128" s="4"/>
      <c r="K128" s="4"/>
      <c r="L128" s="4"/>
      <c r="M128" s="159"/>
      <c r="N128" s="176"/>
      <c r="O128" s="161"/>
      <c r="P128" s="161"/>
      <c r="Q128" s="161"/>
      <c r="R128" s="4"/>
      <c r="S128" s="4"/>
      <c r="T128" s="161"/>
      <c r="U128" s="161"/>
      <c r="V128" s="1"/>
      <c r="W128" s="1"/>
      <c r="X128" s="1" t="str">
        <f t="shared" si="19"/>
        <v/>
      </c>
      <c r="Y128" s="55"/>
      <c r="Z128" s="161"/>
      <c r="AA128" s="1"/>
      <c r="AB128" s="1"/>
      <c r="AC128" s="1" t="str">
        <f t="shared" si="10"/>
        <v/>
      </c>
      <c r="AD128" s="55"/>
      <c r="AE128" s="161"/>
      <c r="AF128" s="1"/>
      <c r="AG128" s="1"/>
      <c r="AH128" s="1" t="str">
        <f t="shared" si="11"/>
        <v/>
      </c>
      <c r="AI128" s="55"/>
      <c r="AJ128" s="161"/>
      <c r="AK128" s="1"/>
      <c r="AL128" s="1"/>
      <c r="AM128" s="1" t="str">
        <f t="shared" si="12"/>
        <v/>
      </c>
      <c r="AN128" s="55"/>
      <c r="AO128" s="161"/>
      <c r="AP128" s="1"/>
      <c r="AQ128" s="1"/>
      <c r="AR128" s="1" t="str">
        <f t="shared" si="13"/>
        <v/>
      </c>
      <c r="AS128" s="55"/>
      <c r="AT128" s="161"/>
      <c r="AU128" s="1"/>
      <c r="AV128" s="1"/>
      <c r="AW128" s="1" t="str">
        <f t="shared" si="14"/>
        <v/>
      </c>
      <c r="AX128" s="55"/>
      <c r="AY128" s="161"/>
      <c r="AZ128" s="1"/>
      <c r="BA128" s="1"/>
      <c r="BB128" s="1" t="str">
        <f t="shared" si="15"/>
        <v/>
      </c>
      <c r="BC128" s="55"/>
      <c r="BD128" s="161"/>
      <c r="BE128" s="1"/>
      <c r="BF128" s="1"/>
      <c r="BG128" s="1" t="str">
        <f t="shared" si="16"/>
        <v/>
      </c>
      <c r="BH128" s="55"/>
      <c r="BI128" s="161"/>
      <c r="BJ128" s="1"/>
      <c r="BK128" s="1"/>
      <c r="BL128" s="1" t="str">
        <f t="shared" si="17"/>
        <v/>
      </c>
      <c r="BM128" s="55"/>
      <c r="BN128" s="161"/>
      <c r="BO128" s="1"/>
      <c r="BP128" s="1"/>
      <c r="BQ128" s="1" t="str">
        <f t="shared" si="18"/>
        <v/>
      </c>
      <c r="BR128" s="55"/>
      <c r="BS128" s="161"/>
    </row>
    <row r="129" spans="1:71" ht="15">
      <c r="A129" s="97"/>
      <c r="B129" s="97"/>
      <c r="C129" s="97"/>
      <c r="D129" s="97"/>
      <c r="E129" s="97"/>
      <c r="F129" s="97"/>
      <c r="G129" s="1"/>
      <c r="H129" s="1"/>
      <c r="I129" s="1"/>
      <c r="J129" s="4"/>
      <c r="K129" s="4"/>
      <c r="L129" s="4"/>
      <c r="M129" s="159"/>
      <c r="N129" s="176"/>
      <c r="O129" s="161"/>
      <c r="P129" s="161"/>
      <c r="Q129" s="161"/>
      <c r="R129" s="4"/>
      <c r="S129" s="4"/>
      <c r="T129" s="161"/>
      <c r="U129" s="161"/>
      <c r="V129" s="1"/>
      <c r="W129" s="1"/>
      <c r="X129" s="1" t="str">
        <f t="shared" si="19"/>
        <v/>
      </c>
      <c r="Y129" s="55"/>
      <c r="Z129" s="161"/>
      <c r="AA129" s="1"/>
      <c r="AB129" s="1"/>
      <c r="AC129" s="1" t="str">
        <f t="shared" si="10"/>
        <v/>
      </c>
      <c r="AD129" s="55"/>
      <c r="AE129" s="161"/>
      <c r="AF129" s="1"/>
      <c r="AG129" s="1"/>
      <c r="AH129" s="1" t="str">
        <f t="shared" si="11"/>
        <v/>
      </c>
      <c r="AI129" s="55"/>
      <c r="AJ129" s="161"/>
      <c r="AK129" s="1"/>
      <c r="AL129" s="1"/>
      <c r="AM129" s="1" t="str">
        <f t="shared" si="12"/>
        <v/>
      </c>
      <c r="AN129" s="55"/>
      <c r="AO129" s="161"/>
      <c r="AP129" s="1"/>
      <c r="AQ129" s="1"/>
      <c r="AR129" s="1" t="str">
        <f t="shared" si="13"/>
        <v/>
      </c>
      <c r="AS129" s="55"/>
      <c r="AT129" s="161"/>
      <c r="AU129" s="1"/>
      <c r="AV129" s="1"/>
      <c r="AW129" s="1" t="str">
        <f t="shared" si="14"/>
        <v/>
      </c>
      <c r="AX129" s="55"/>
      <c r="AY129" s="161"/>
      <c r="AZ129" s="1"/>
      <c r="BA129" s="1"/>
      <c r="BB129" s="1" t="str">
        <f t="shared" si="15"/>
        <v/>
      </c>
      <c r="BC129" s="55"/>
      <c r="BD129" s="161"/>
      <c r="BE129" s="1"/>
      <c r="BF129" s="1"/>
      <c r="BG129" s="1" t="str">
        <f t="shared" si="16"/>
        <v/>
      </c>
      <c r="BH129" s="55"/>
      <c r="BI129" s="161"/>
      <c r="BJ129" s="1"/>
      <c r="BK129" s="1"/>
      <c r="BL129" s="1" t="str">
        <f t="shared" si="17"/>
        <v/>
      </c>
      <c r="BM129" s="55"/>
      <c r="BN129" s="161"/>
      <c r="BO129" s="1"/>
      <c r="BP129" s="1"/>
      <c r="BQ129" s="1" t="str">
        <f t="shared" si="18"/>
        <v/>
      </c>
      <c r="BR129" s="55"/>
      <c r="BS129" s="161"/>
    </row>
    <row r="130" spans="1:71" ht="15">
      <c r="A130" s="97"/>
      <c r="B130" s="97"/>
      <c r="C130" s="97"/>
      <c r="D130" s="97"/>
      <c r="E130" s="97"/>
      <c r="F130" s="97"/>
      <c r="G130" s="1"/>
      <c r="H130" s="1"/>
      <c r="I130" s="1"/>
      <c r="J130" s="4"/>
      <c r="K130" s="4"/>
      <c r="L130" s="4"/>
      <c r="M130" s="159"/>
      <c r="N130" s="176"/>
      <c r="O130" s="161"/>
      <c r="P130" s="161"/>
      <c r="Q130" s="161"/>
      <c r="R130" s="4"/>
      <c r="S130" s="4"/>
      <c r="T130" s="161"/>
      <c r="U130" s="161"/>
      <c r="V130" s="1"/>
      <c r="W130" s="1"/>
      <c r="X130" s="1" t="str">
        <f t="shared" si="19"/>
        <v/>
      </c>
      <c r="Y130" s="55"/>
      <c r="Z130" s="161"/>
      <c r="AA130" s="1"/>
      <c r="AB130" s="1"/>
      <c r="AC130" s="1" t="str">
        <f t="shared" si="10"/>
        <v/>
      </c>
      <c r="AD130" s="55"/>
      <c r="AE130" s="161"/>
      <c r="AF130" s="1"/>
      <c r="AG130" s="1"/>
      <c r="AH130" s="1" t="str">
        <f t="shared" si="11"/>
        <v/>
      </c>
      <c r="AI130" s="55"/>
      <c r="AJ130" s="161"/>
      <c r="AK130" s="1"/>
      <c r="AL130" s="1"/>
      <c r="AM130" s="1" t="str">
        <f t="shared" si="12"/>
        <v/>
      </c>
      <c r="AN130" s="55"/>
      <c r="AO130" s="161"/>
      <c r="AP130" s="1"/>
      <c r="AQ130" s="1"/>
      <c r="AR130" s="1" t="str">
        <f t="shared" si="13"/>
        <v/>
      </c>
      <c r="AS130" s="55"/>
      <c r="AT130" s="161"/>
      <c r="AU130" s="1"/>
      <c r="AV130" s="1"/>
      <c r="AW130" s="1" t="str">
        <f t="shared" si="14"/>
        <v/>
      </c>
      <c r="AX130" s="55"/>
      <c r="AY130" s="161"/>
      <c r="AZ130" s="1"/>
      <c r="BA130" s="1"/>
      <c r="BB130" s="1" t="str">
        <f t="shared" si="15"/>
        <v/>
      </c>
      <c r="BC130" s="55"/>
      <c r="BD130" s="161"/>
      <c r="BE130" s="1"/>
      <c r="BF130" s="1"/>
      <c r="BG130" s="1" t="str">
        <f t="shared" si="16"/>
        <v/>
      </c>
      <c r="BH130" s="55"/>
      <c r="BI130" s="161"/>
      <c r="BJ130" s="1"/>
      <c r="BK130" s="1"/>
      <c r="BL130" s="1" t="str">
        <f t="shared" si="17"/>
        <v/>
      </c>
      <c r="BM130" s="55"/>
      <c r="BN130" s="161"/>
      <c r="BO130" s="1"/>
      <c r="BP130" s="1"/>
      <c r="BQ130" s="1" t="str">
        <f t="shared" si="18"/>
        <v/>
      </c>
      <c r="BR130" s="55"/>
      <c r="BS130" s="161"/>
    </row>
    <row r="131" spans="1:71" ht="15">
      <c r="A131" s="97"/>
      <c r="B131" s="97"/>
      <c r="C131" s="97"/>
      <c r="D131" s="97"/>
      <c r="E131" s="97"/>
      <c r="F131" s="97"/>
      <c r="G131" s="1"/>
      <c r="H131" s="1"/>
      <c r="I131" s="1"/>
      <c r="J131" s="4"/>
      <c r="K131" s="4"/>
      <c r="L131" s="4"/>
      <c r="M131" s="159"/>
      <c r="N131" s="176"/>
      <c r="O131" s="161"/>
      <c r="P131" s="161"/>
      <c r="Q131" s="161"/>
      <c r="R131" s="4"/>
      <c r="S131" s="4"/>
      <c r="T131" s="161"/>
      <c r="U131" s="161"/>
      <c r="V131" s="1"/>
      <c r="W131" s="1"/>
      <c r="X131" s="1" t="str">
        <f t="shared" si="19"/>
        <v/>
      </c>
      <c r="Y131" s="55"/>
      <c r="Z131" s="161"/>
      <c r="AA131" s="1"/>
      <c r="AB131" s="1"/>
      <c r="AC131" s="1" t="str">
        <f t="shared" si="10"/>
        <v/>
      </c>
      <c r="AD131" s="55"/>
      <c r="AE131" s="161"/>
      <c r="AF131" s="1"/>
      <c r="AG131" s="1"/>
      <c r="AH131" s="1" t="str">
        <f t="shared" si="11"/>
        <v/>
      </c>
      <c r="AI131" s="55"/>
      <c r="AJ131" s="161"/>
      <c r="AK131" s="1"/>
      <c r="AL131" s="1"/>
      <c r="AM131" s="1" t="str">
        <f t="shared" si="12"/>
        <v/>
      </c>
      <c r="AN131" s="55"/>
      <c r="AO131" s="161"/>
      <c r="AP131" s="1"/>
      <c r="AQ131" s="1"/>
      <c r="AR131" s="1" t="str">
        <f t="shared" si="13"/>
        <v/>
      </c>
      <c r="AS131" s="55"/>
      <c r="AT131" s="161"/>
      <c r="AU131" s="1"/>
      <c r="AV131" s="1"/>
      <c r="AW131" s="1" t="str">
        <f t="shared" si="14"/>
        <v/>
      </c>
      <c r="AX131" s="55"/>
      <c r="AY131" s="161"/>
      <c r="AZ131" s="1"/>
      <c r="BA131" s="1"/>
      <c r="BB131" s="1" t="str">
        <f t="shared" si="15"/>
        <v/>
      </c>
      <c r="BC131" s="55"/>
      <c r="BD131" s="161"/>
      <c r="BE131" s="1"/>
      <c r="BF131" s="1"/>
      <c r="BG131" s="1" t="str">
        <f t="shared" si="16"/>
        <v/>
      </c>
      <c r="BH131" s="55"/>
      <c r="BI131" s="161"/>
      <c r="BJ131" s="1"/>
      <c r="BK131" s="1"/>
      <c r="BL131" s="1" t="str">
        <f t="shared" si="17"/>
        <v/>
      </c>
      <c r="BM131" s="55"/>
      <c r="BN131" s="161"/>
      <c r="BO131" s="1"/>
      <c r="BP131" s="1"/>
      <c r="BQ131" s="1" t="str">
        <f t="shared" si="18"/>
        <v/>
      </c>
      <c r="BR131" s="55"/>
      <c r="BS131" s="161"/>
    </row>
    <row r="132" spans="1:71" ht="15">
      <c r="A132" s="97"/>
      <c r="B132" s="97"/>
      <c r="C132" s="97"/>
      <c r="D132" s="97"/>
      <c r="E132" s="97"/>
      <c r="F132" s="97"/>
      <c r="G132" s="1"/>
      <c r="H132" s="1"/>
      <c r="I132" s="1"/>
      <c r="J132" s="4"/>
      <c r="K132" s="4"/>
      <c r="L132" s="4"/>
      <c r="M132" s="159"/>
      <c r="N132" s="176"/>
      <c r="O132" s="161"/>
      <c r="P132" s="161"/>
      <c r="Q132" s="161"/>
      <c r="R132" s="4"/>
      <c r="S132" s="4"/>
      <c r="T132" s="161"/>
      <c r="U132" s="161"/>
      <c r="V132" s="1"/>
      <c r="W132" s="1"/>
      <c r="X132" s="1" t="str">
        <f t="shared" si="19"/>
        <v/>
      </c>
      <c r="Y132" s="55"/>
      <c r="Z132" s="161"/>
      <c r="AA132" s="1"/>
      <c r="AB132" s="1"/>
      <c r="AC132" s="1" t="str">
        <f t="shared" si="10"/>
        <v/>
      </c>
      <c r="AD132" s="55"/>
      <c r="AE132" s="161"/>
      <c r="AF132" s="1"/>
      <c r="AG132" s="1"/>
      <c r="AH132" s="1" t="str">
        <f t="shared" si="11"/>
        <v/>
      </c>
      <c r="AI132" s="55"/>
      <c r="AJ132" s="161"/>
      <c r="AK132" s="1"/>
      <c r="AL132" s="1"/>
      <c r="AM132" s="1" t="str">
        <f t="shared" si="12"/>
        <v/>
      </c>
      <c r="AN132" s="55"/>
      <c r="AO132" s="161"/>
      <c r="AP132" s="1"/>
      <c r="AQ132" s="1"/>
      <c r="AR132" s="1" t="str">
        <f t="shared" si="13"/>
        <v/>
      </c>
      <c r="AS132" s="55"/>
      <c r="AT132" s="161"/>
      <c r="AU132" s="1"/>
      <c r="AV132" s="1"/>
      <c r="AW132" s="1" t="str">
        <f t="shared" si="14"/>
        <v/>
      </c>
      <c r="AX132" s="55"/>
      <c r="AY132" s="161"/>
      <c r="AZ132" s="1"/>
      <c r="BA132" s="1"/>
      <c r="BB132" s="1" t="str">
        <f t="shared" si="15"/>
        <v/>
      </c>
      <c r="BC132" s="55"/>
      <c r="BD132" s="161"/>
      <c r="BE132" s="1"/>
      <c r="BF132" s="1"/>
      <c r="BG132" s="1" t="str">
        <f t="shared" si="16"/>
        <v/>
      </c>
      <c r="BH132" s="55"/>
      <c r="BI132" s="161"/>
      <c r="BJ132" s="1"/>
      <c r="BK132" s="1"/>
      <c r="BL132" s="1" t="str">
        <f t="shared" si="17"/>
        <v/>
      </c>
      <c r="BM132" s="55"/>
      <c r="BN132" s="161"/>
      <c r="BO132" s="1"/>
      <c r="BP132" s="1"/>
      <c r="BQ132" s="1" t="str">
        <f t="shared" si="18"/>
        <v/>
      </c>
      <c r="BR132" s="55"/>
      <c r="BS132" s="161"/>
    </row>
    <row r="133" spans="1:71" ht="15">
      <c r="A133" s="97"/>
      <c r="B133" s="97"/>
      <c r="C133" s="97"/>
      <c r="D133" s="97"/>
      <c r="E133" s="97"/>
      <c r="F133" s="97"/>
      <c r="G133" s="1"/>
      <c r="H133" s="1"/>
      <c r="I133" s="1"/>
      <c r="J133" s="4"/>
      <c r="K133" s="4"/>
      <c r="L133" s="4"/>
      <c r="M133" s="159"/>
      <c r="N133" s="176"/>
      <c r="O133" s="161"/>
      <c r="P133" s="161"/>
      <c r="Q133" s="161"/>
      <c r="R133" s="4"/>
      <c r="S133" s="4"/>
      <c r="T133" s="161"/>
      <c r="U133" s="161"/>
      <c r="V133" s="1"/>
      <c r="W133" s="1"/>
      <c r="X133" s="1" t="str">
        <f t="shared" si="19"/>
        <v/>
      </c>
      <c r="Y133" s="55"/>
      <c r="Z133" s="161"/>
      <c r="AA133" s="1"/>
      <c r="AB133" s="1"/>
      <c r="AC133" s="1" t="str">
        <f t="shared" si="10"/>
        <v/>
      </c>
      <c r="AD133" s="55"/>
      <c r="AE133" s="161"/>
      <c r="AF133" s="1"/>
      <c r="AG133" s="1"/>
      <c r="AH133" s="1" t="str">
        <f t="shared" si="11"/>
        <v/>
      </c>
      <c r="AI133" s="55"/>
      <c r="AJ133" s="161"/>
      <c r="AK133" s="1"/>
      <c r="AL133" s="1"/>
      <c r="AM133" s="1" t="str">
        <f t="shared" si="12"/>
        <v/>
      </c>
      <c r="AN133" s="55"/>
      <c r="AO133" s="161"/>
      <c r="AP133" s="1"/>
      <c r="AQ133" s="1"/>
      <c r="AR133" s="1" t="str">
        <f t="shared" si="13"/>
        <v/>
      </c>
      <c r="AS133" s="55"/>
      <c r="AT133" s="161"/>
      <c r="AU133" s="1"/>
      <c r="AV133" s="1"/>
      <c r="AW133" s="1" t="str">
        <f t="shared" si="14"/>
        <v/>
      </c>
      <c r="AX133" s="55"/>
      <c r="AY133" s="161"/>
      <c r="AZ133" s="1"/>
      <c r="BA133" s="1"/>
      <c r="BB133" s="1" t="str">
        <f t="shared" si="15"/>
        <v/>
      </c>
      <c r="BC133" s="55"/>
      <c r="BD133" s="161"/>
      <c r="BE133" s="1"/>
      <c r="BF133" s="1"/>
      <c r="BG133" s="1" t="str">
        <f t="shared" si="16"/>
        <v/>
      </c>
      <c r="BH133" s="55"/>
      <c r="BI133" s="161"/>
      <c r="BJ133" s="1"/>
      <c r="BK133" s="1"/>
      <c r="BL133" s="1" t="str">
        <f t="shared" si="17"/>
        <v/>
      </c>
      <c r="BM133" s="55"/>
      <c r="BN133" s="161"/>
      <c r="BO133" s="1"/>
      <c r="BP133" s="1"/>
      <c r="BQ133" s="1" t="str">
        <f t="shared" si="18"/>
        <v/>
      </c>
      <c r="BR133" s="55"/>
      <c r="BS133" s="161"/>
    </row>
    <row r="134" spans="1:71" ht="15">
      <c r="A134" s="97"/>
      <c r="B134" s="97"/>
      <c r="C134" s="97"/>
      <c r="D134" s="97"/>
      <c r="E134" s="97"/>
      <c r="F134" s="97"/>
      <c r="G134" s="1"/>
      <c r="H134" s="1"/>
      <c r="I134" s="1"/>
      <c r="J134" s="4"/>
      <c r="K134" s="4"/>
      <c r="L134" s="4"/>
      <c r="M134" s="159"/>
      <c r="N134" s="176"/>
      <c r="O134" s="161"/>
      <c r="P134" s="161"/>
      <c r="Q134" s="161"/>
      <c r="R134" s="4"/>
      <c r="S134" s="4"/>
      <c r="T134" s="161"/>
      <c r="U134" s="161"/>
      <c r="V134" s="1"/>
      <c r="W134" s="1"/>
      <c r="X134" s="1" t="str">
        <f t="shared" si="19"/>
        <v/>
      </c>
      <c r="Y134" s="55"/>
      <c r="Z134" s="161"/>
      <c r="AA134" s="1"/>
      <c r="AB134" s="1"/>
      <c r="AC134" s="1" t="str">
        <f t="shared" ref="AC134:AC197" si="20">IF(ISERROR(VLOOKUP(AB134,WC_ISIN_Lookup,2,)),"",VLOOKUP(AB134,WC_ISIN_Lookup,2,))</f>
        <v/>
      </c>
      <c r="AD134" s="55"/>
      <c r="AE134" s="161"/>
      <c r="AF134" s="1"/>
      <c r="AG134" s="1"/>
      <c r="AH134" s="1" t="str">
        <f t="shared" ref="AH134:AH197" si="21">IF(ISERROR(VLOOKUP(AG134,WC_ISIN_Lookup,2,)),"",VLOOKUP(AG134,WC_ISIN_Lookup,2,))</f>
        <v/>
      </c>
      <c r="AI134" s="55"/>
      <c r="AJ134" s="161"/>
      <c r="AK134" s="1"/>
      <c r="AL134" s="1"/>
      <c r="AM134" s="1" t="str">
        <f t="shared" ref="AM134:AM197" si="22">IF(ISERROR(VLOOKUP(AL134,WC_ISIN_Lookup,2,)),"",VLOOKUP(AL134,WC_ISIN_Lookup,2,))</f>
        <v/>
      </c>
      <c r="AN134" s="55"/>
      <c r="AO134" s="161"/>
      <c r="AP134" s="1"/>
      <c r="AQ134" s="1"/>
      <c r="AR134" s="1" t="str">
        <f t="shared" ref="AR134:AR197" si="23">IF(ISERROR(VLOOKUP(AQ134,WC_ISIN_Lookup,2,)),"",VLOOKUP(AQ134,WC_ISIN_Lookup,2,))</f>
        <v/>
      </c>
      <c r="AS134" s="55"/>
      <c r="AT134" s="161"/>
      <c r="AU134" s="1"/>
      <c r="AV134" s="1"/>
      <c r="AW134" s="1" t="str">
        <f t="shared" ref="AW134:AW197" si="24">IF(ISERROR(VLOOKUP(AV134,WC_ISIN_Lookup,2,)),"",VLOOKUP(AV134,WC_ISIN_Lookup,2,))</f>
        <v/>
      </c>
      <c r="AX134" s="55"/>
      <c r="AY134" s="161"/>
      <c r="AZ134" s="1"/>
      <c r="BA134" s="1"/>
      <c r="BB134" s="1" t="str">
        <f t="shared" ref="BB134:BB197" si="25">IF(ISERROR(VLOOKUP(BA134,WC_ISIN_Lookup,2,)),"",VLOOKUP(BA134,WC_ISIN_Lookup,2,))</f>
        <v/>
      </c>
      <c r="BC134" s="55"/>
      <c r="BD134" s="161"/>
      <c r="BE134" s="1"/>
      <c r="BF134" s="1"/>
      <c r="BG134" s="1" t="str">
        <f t="shared" ref="BG134:BG197" si="26">IF(ISERROR(VLOOKUP(BF134,WC_ISIN_Lookup,2,)),"",VLOOKUP(BF134,WC_ISIN_Lookup,2,))</f>
        <v/>
      </c>
      <c r="BH134" s="55"/>
      <c r="BI134" s="161"/>
      <c r="BJ134" s="1"/>
      <c r="BK134" s="1"/>
      <c r="BL134" s="1" t="str">
        <f t="shared" ref="BL134:BL197" si="27">IF(ISERROR(VLOOKUP(BK134,WC_ISIN_Lookup,2,)),"",VLOOKUP(BK134,WC_ISIN_Lookup,2,))</f>
        <v/>
      </c>
      <c r="BM134" s="55"/>
      <c r="BN134" s="161"/>
      <c r="BO134" s="1"/>
      <c r="BP134" s="1"/>
      <c r="BQ134" s="1" t="str">
        <f t="shared" ref="BQ134:BQ197" si="28">IF(ISERROR(VLOOKUP(BP134,WC_ISIN_Lookup,2,)),"",VLOOKUP(BP134,WC_ISIN_Lookup,2,))</f>
        <v/>
      </c>
      <c r="BR134" s="55"/>
      <c r="BS134" s="161"/>
    </row>
    <row r="135" spans="1:71" ht="15">
      <c r="A135" s="97"/>
      <c r="B135" s="97"/>
      <c r="C135" s="97"/>
      <c r="D135" s="97"/>
      <c r="E135" s="97"/>
      <c r="F135" s="97"/>
      <c r="G135" s="1"/>
      <c r="H135" s="1"/>
      <c r="I135" s="1"/>
      <c r="J135" s="4"/>
      <c r="K135" s="4"/>
      <c r="L135" s="4"/>
      <c r="M135" s="159"/>
      <c r="N135" s="176"/>
      <c r="O135" s="161"/>
      <c r="P135" s="161"/>
      <c r="Q135" s="161"/>
      <c r="R135" s="4"/>
      <c r="S135" s="4"/>
      <c r="T135" s="161"/>
      <c r="U135" s="161"/>
      <c r="V135" s="1"/>
      <c r="W135" s="1"/>
      <c r="X135" s="1" t="str">
        <f t="shared" ref="X135:X198" si="29">IF(ISERROR(VLOOKUP(W135,WC_ISIN_Lookup,2,)),"",VLOOKUP(W135,WC_ISIN_Lookup,2,))</f>
        <v/>
      </c>
      <c r="Y135" s="55"/>
      <c r="Z135" s="161"/>
      <c r="AA135" s="1"/>
      <c r="AB135" s="1"/>
      <c r="AC135" s="1" t="str">
        <f t="shared" si="20"/>
        <v/>
      </c>
      <c r="AD135" s="55"/>
      <c r="AE135" s="161"/>
      <c r="AF135" s="1"/>
      <c r="AG135" s="1"/>
      <c r="AH135" s="1" t="str">
        <f t="shared" si="21"/>
        <v/>
      </c>
      <c r="AI135" s="55"/>
      <c r="AJ135" s="161"/>
      <c r="AK135" s="1"/>
      <c r="AL135" s="1"/>
      <c r="AM135" s="1" t="str">
        <f t="shared" si="22"/>
        <v/>
      </c>
      <c r="AN135" s="55"/>
      <c r="AO135" s="161"/>
      <c r="AP135" s="1"/>
      <c r="AQ135" s="1"/>
      <c r="AR135" s="1" t="str">
        <f t="shared" si="23"/>
        <v/>
      </c>
      <c r="AS135" s="55"/>
      <c r="AT135" s="161"/>
      <c r="AU135" s="1"/>
      <c r="AV135" s="1"/>
      <c r="AW135" s="1" t="str">
        <f t="shared" si="24"/>
        <v/>
      </c>
      <c r="AX135" s="55"/>
      <c r="AY135" s="161"/>
      <c r="AZ135" s="1"/>
      <c r="BA135" s="1"/>
      <c r="BB135" s="1" t="str">
        <f t="shared" si="25"/>
        <v/>
      </c>
      <c r="BC135" s="55"/>
      <c r="BD135" s="161"/>
      <c r="BE135" s="1"/>
      <c r="BF135" s="1"/>
      <c r="BG135" s="1" t="str">
        <f t="shared" si="26"/>
        <v/>
      </c>
      <c r="BH135" s="55"/>
      <c r="BI135" s="161"/>
      <c r="BJ135" s="1"/>
      <c r="BK135" s="1"/>
      <c r="BL135" s="1" t="str">
        <f t="shared" si="27"/>
        <v/>
      </c>
      <c r="BM135" s="55"/>
      <c r="BN135" s="161"/>
      <c r="BO135" s="1"/>
      <c r="BP135" s="1"/>
      <c r="BQ135" s="1" t="str">
        <f t="shared" si="28"/>
        <v/>
      </c>
      <c r="BR135" s="55"/>
      <c r="BS135" s="161"/>
    </row>
    <row r="136" spans="1:71" ht="15">
      <c r="A136" s="97"/>
      <c r="B136" s="97"/>
      <c r="C136" s="97"/>
      <c r="D136" s="97"/>
      <c r="E136" s="97"/>
      <c r="F136" s="97"/>
      <c r="G136" s="1"/>
      <c r="H136" s="1"/>
      <c r="I136" s="1"/>
      <c r="J136" s="4"/>
      <c r="K136" s="4"/>
      <c r="L136" s="4"/>
      <c r="M136" s="159"/>
      <c r="N136" s="176"/>
      <c r="O136" s="161"/>
      <c r="P136" s="161"/>
      <c r="Q136" s="161"/>
      <c r="R136" s="4"/>
      <c r="S136" s="4"/>
      <c r="T136" s="161"/>
      <c r="U136" s="161"/>
      <c r="V136" s="1"/>
      <c r="W136" s="1"/>
      <c r="X136" s="1" t="str">
        <f t="shared" si="29"/>
        <v/>
      </c>
      <c r="Y136" s="55"/>
      <c r="Z136" s="161"/>
      <c r="AA136" s="1"/>
      <c r="AB136" s="1"/>
      <c r="AC136" s="1" t="str">
        <f t="shared" si="20"/>
        <v/>
      </c>
      <c r="AD136" s="55"/>
      <c r="AE136" s="161"/>
      <c r="AF136" s="1"/>
      <c r="AG136" s="1"/>
      <c r="AH136" s="1" t="str">
        <f t="shared" si="21"/>
        <v/>
      </c>
      <c r="AI136" s="55"/>
      <c r="AJ136" s="161"/>
      <c r="AK136" s="1"/>
      <c r="AL136" s="1"/>
      <c r="AM136" s="1" t="str">
        <f t="shared" si="22"/>
        <v/>
      </c>
      <c r="AN136" s="55"/>
      <c r="AO136" s="161"/>
      <c r="AP136" s="1"/>
      <c r="AQ136" s="1"/>
      <c r="AR136" s="1" t="str">
        <f t="shared" si="23"/>
        <v/>
      </c>
      <c r="AS136" s="55"/>
      <c r="AT136" s="161"/>
      <c r="AU136" s="1"/>
      <c r="AV136" s="1"/>
      <c r="AW136" s="1" t="str">
        <f t="shared" si="24"/>
        <v/>
      </c>
      <c r="AX136" s="55"/>
      <c r="AY136" s="161"/>
      <c r="AZ136" s="1"/>
      <c r="BA136" s="1"/>
      <c r="BB136" s="1" t="str">
        <f t="shared" si="25"/>
        <v/>
      </c>
      <c r="BC136" s="55"/>
      <c r="BD136" s="161"/>
      <c r="BE136" s="1"/>
      <c r="BF136" s="1"/>
      <c r="BG136" s="1" t="str">
        <f t="shared" si="26"/>
        <v/>
      </c>
      <c r="BH136" s="55"/>
      <c r="BI136" s="161"/>
      <c r="BJ136" s="1"/>
      <c r="BK136" s="1"/>
      <c r="BL136" s="1" t="str">
        <f t="shared" si="27"/>
        <v/>
      </c>
      <c r="BM136" s="55"/>
      <c r="BN136" s="161"/>
      <c r="BO136" s="1"/>
      <c r="BP136" s="1"/>
      <c r="BQ136" s="1" t="str">
        <f t="shared" si="28"/>
        <v/>
      </c>
      <c r="BR136" s="55"/>
      <c r="BS136" s="161"/>
    </row>
    <row r="137" spans="1:71" ht="15">
      <c r="A137" s="97"/>
      <c r="B137" s="97"/>
      <c r="C137" s="97"/>
      <c r="D137" s="97"/>
      <c r="E137" s="97"/>
      <c r="F137" s="97"/>
      <c r="G137" s="1"/>
      <c r="H137" s="1"/>
      <c r="I137" s="1"/>
      <c r="J137" s="4"/>
      <c r="K137" s="4"/>
      <c r="L137" s="4"/>
      <c r="M137" s="159"/>
      <c r="N137" s="176"/>
      <c r="O137" s="161"/>
      <c r="P137" s="161"/>
      <c r="Q137" s="161"/>
      <c r="R137" s="4"/>
      <c r="S137" s="4"/>
      <c r="T137" s="161"/>
      <c r="U137" s="161"/>
      <c r="V137" s="1"/>
      <c r="W137" s="1"/>
      <c r="X137" s="1" t="str">
        <f t="shared" si="29"/>
        <v/>
      </c>
      <c r="Y137" s="55"/>
      <c r="Z137" s="161"/>
      <c r="AA137" s="1"/>
      <c r="AB137" s="1"/>
      <c r="AC137" s="1" t="str">
        <f t="shared" si="20"/>
        <v/>
      </c>
      <c r="AD137" s="55"/>
      <c r="AE137" s="161"/>
      <c r="AF137" s="1"/>
      <c r="AG137" s="1"/>
      <c r="AH137" s="1" t="str">
        <f t="shared" si="21"/>
        <v/>
      </c>
      <c r="AI137" s="55"/>
      <c r="AJ137" s="161"/>
      <c r="AK137" s="1"/>
      <c r="AL137" s="1"/>
      <c r="AM137" s="1" t="str">
        <f t="shared" si="22"/>
        <v/>
      </c>
      <c r="AN137" s="55"/>
      <c r="AO137" s="161"/>
      <c r="AP137" s="1"/>
      <c r="AQ137" s="1"/>
      <c r="AR137" s="1" t="str">
        <f t="shared" si="23"/>
        <v/>
      </c>
      <c r="AS137" s="55"/>
      <c r="AT137" s="161"/>
      <c r="AU137" s="1"/>
      <c r="AV137" s="1"/>
      <c r="AW137" s="1" t="str">
        <f t="shared" si="24"/>
        <v/>
      </c>
      <c r="AX137" s="55"/>
      <c r="AY137" s="161"/>
      <c r="AZ137" s="1"/>
      <c r="BA137" s="1"/>
      <c r="BB137" s="1" t="str">
        <f t="shared" si="25"/>
        <v/>
      </c>
      <c r="BC137" s="55"/>
      <c r="BD137" s="161"/>
      <c r="BE137" s="1"/>
      <c r="BF137" s="1"/>
      <c r="BG137" s="1" t="str">
        <f t="shared" si="26"/>
        <v/>
      </c>
      <c r="BH137" s="55"/>
      <c r="BI137" s="161"/>
      <c r="BJ137" s="1"/>
      <c r="BK137" s="1"/>
      <c r="BL137" s="1" t="str">
        <f t="shared" si="27"/>
        <v/>
      </c>
      <c r="BM137" s="55"/>
      <c r="BN137" s="161"/>
      <c r="BO137" s="1"/>
      <c r="BP137" s="1"/>
      <c r="BQ137" s="1" t="str">
        <f t="shared" si="28"/>
        <v/>
      </c>
      <c r="BR137" s="55"/>
      <c r="BS137" s="161"/>
    </row>
    <row r="138" spans="1:71" ht="15">
      <c r="A138" s="97"/>
      <c r="B138" s="97"/>
      <c r="C138" s="97"/>
      <c r="D138" s="97"/>
      <c r="E138" s="97"/>
      <c r="F138" s="97"/>
      <c r="G138" s="1"/>
      <c r="H138" s="1"/>
      <c r="I138" s="1"/>
      <c r="J138" s="4"/>
      <c r="K138" s="4"/>
      <c r="L138" s="4"/>
      <c r="M138" s="159"/>
      <c r="N138" s="176"/>
      <c r="O138" s="161"/>
      <c r="P138" s="161"/>
      <c r="Q138" s="161"/>
      <c r="R138" s="4"/>
      <c r="S138" s="4"/>
      <c r="T138" s="161"/>
      <c r="U138" s="161"/>
      <c r="V138" s="1"/>
      <c r="W138" s="1"/>
      <c r="X138" s="1" t="str">
        <f t="shared" si="29"/>
        <v/>
      </c>
      <c r="Y138" s="55"/>
      <c r="Z138" s="161"/>
      <c r="AA138" s="1"/>
      <c r="AB138" s="1"/>
      <c r="AC138" s="1" t="str">
        <f t="shared" si="20"/>
        <v/>
      </c>
      <c r="AD138" s="55"/>
      <c r="AE138" s="161"/>
      <c r="AF138" s="1"/>
      <c r="AG138" s="1"/>
      <c r="AH138" s="1" t="str">
        <f t="shared" si="21"/>
        <v/>
      </c>
      <c r="AI138" s="55"/>
      <c r="AJ138" s="161"/>
      <c r="AK138" s="1"/>
      <c r="AL138" s="1"/>
      <c r="AM138" s="1" t="str">
        <f t="shared" si="22"/>
        <v/>
      </c>
      <c r="AN138" s="55"/>
      <c r="AO138" s="161"/>
      <c r="AP138" s="1"/>
      <c r="AQ138" s="1"/>
      <c r="AR138" s="1" t="str">
        <f t="shared" si="23"/>
        <v/>
      </c>
      <c r="AS138" s="55"/>
      <c r="AT138" s="161"/>
      <c r="AU138" s="1"/>
      <c r="AV138" s="1"/>
      <c r="AW138" s="1" t="str">
        <f t="shared" si="24"/>
        <v/>
      </c>
      <c r="AX138" s="55"/>
      <c r="AY138" s="161"/>
      <c r="AZ138" s="1"/>
      <c r="BA138" s="1"/>
      <c r="BB138" s="1" t="str">
        <f t="shared" si="25"/>
        <v/>
      </c>
      <c r="BC138" s="55"/>
      <c r="BD138" s="161"/>
      <c r="BE138" s="1"/>
      <c r="BF138" s="1"/>
      <c r="BG138" s="1" t="str">
        <f t="shared" si="26"/>
        <v/>
      </c>
      <c r="BH138" s="55"/>
      <c r="BI138" s="161"/>
      <c r="BJ138" s="1"/>
      <c r="BK138" s="1"/>
      <c r="BL138" s="1" t="str">
        <f t="shared" si="27"/>
        <v/>
      </c>
      <c r="BM138" s="55"/>
      <c r="BN138" s="161"/>
      <c r="BO138" s="1"/>
      <c r="BP138" s="1"/>
      <c r="BQ138" s="1" t="str">
        <f t="shared" si="28"/>
        <v/>
      </c>
      <c r="BR138" s="55"/>
      <c r="BS138" s="161"/>
    </row>
    <row r="139" spans="1:71" ht="15">
      <c r="A139" s="97"/>
      <c r="B139" s="97"/>
      <c r="C139" s="97"/>
      <c r="D139" s="97"/>
      <c r="E139" s="97"/>
      <c r="F139" s="97"/>
      <c r="G139" s="1"/>
      <c r="H139" s="1"/>
      <c r="I139" s="1"/>
      <c r="J139" s="4"/>
      <c r="K139" s="4"/>
      <c r="L139" s="4"/>
      <c r="M139" s="159"/>
      <c r="N139" s="176"/>
      <c r="O139" s="161"/>
      <c r="P139" s="161"/>
      <c r="Q139" s="161"/>
      <c r="R139" s="4"/>
      <c r="S139" s="4"/>
      <c r="T139" s="161"/>
      <c r="U139" s="161"/>
      <c r="V139" s="1"/>
      <c r="W139" s="1"/>
      <c r="X139" s="1" t="str">
        <f t="shared" si="29"/>
        <v/>
      </c>
      <c r="Y139" s="55"/>
      <c r="Z139" s="161"/>
      <c r="AA139" s="1"/>
      <c r="AB139" s="1"/>
      <c r="AC139" s="1" t="str">
        <f t="shared" si="20"/>
        <v/>
      </c>
      <c r="AD139" s="55"/>
      <c r="AE139" s="161"/>
      <c r="AF139" s="1"/>
      <c r="AG139" s="1"/>
      <c r="AH139" s="1" t="str">
        <f t="shared" si="21"/>
        <v/>
      </c>
      <c r="AI139" s="55"/>
      <c r="AJ139" s="161"/>
      <c r="AK139" s="1"/>
      <c r="AL139" s="1"/>
      <c r="AM139" s="1" t="str">
        <f t="shared" si="22"/>
        <v/>
      </c>
      <c r="AN139" s="55"/>
      <c r="AO139" s="161"/>
      <c r="AP139" s="1"/>
      <c r="AQ139" s="1"/>
      <c r="AR139" s="1" t="str">
        <f t="shared" si="23"/>
        <v/>
      </c>
      <c r="AS139" s="55"/>
      <c r="AT139" s="161"/>
      <c r="AU139" s="1"/>
      <c r="AV139" s="1"/>
      <c r="AW139" s="1" t="str">
        <f t="shared" si="24"/>
        <v/>
      </c>
      <c r="AX139" s="55"/>
      <c r="AY139" s="161"/>
      <c r="AZ139" s="1"/>
      <c r="BA139" s="1"/>
      <c r="BB139" s="1" t="str">
        <f t="shared" si="25"/>
        <v/>
      </c>
      <c r="BC139" s="55"/>
      <c r="BD139" s="161"/>
      <c r="BE139" s="1"/>
      <c r="BF139" s="1"/>
      <c r="BG139" s="1" t="str">
        <f t="shared" si="26"/>
        <v/>
      </c>
      <c r="BH139" s="55"/>
      <c r="BI139" s="161"/>
      <c r="BJ139" s="1"/>
      <c r="BK139" s="1"/>
      <c r="BL139" s="1" t="str">
        <f t="shared" si="27"/>
        <v/>
      </c>
      <c r="BM139" s="55"/>
      <c r="BN139" s="161"/>
      <c r="BO139" s="1"/>
      <c r="BP139" s="1"/>
      <c r="BQ139" s="1" t="str">
        <f t="shared" si="28"/>
        <v/>
      </c>
      <c r="BR139" s="55"/>
      <c r="BS139" s="161"/>
    </row>
    <row r="140" spans="1:71" ht="15">
      <c r="A140" s="97"/>
      <c r="B140" s="97"/>
      <c r="C140" s="97"/>
      <c r="D140" s="97"/>
      <c r="E140" s="97"/>
      <c r="F140" s="97"/>
      <c r="G140" s="1"/>
      <c r="H140" s="1"/>
      <c r="I140" s="1"/>
      <c r="J140" s="4"/>
      <c r="K140" s="4"/>
      <c r="L140" s="4"/>
      <c r="M140" s="159"/>
      <c r="N140" s="176"/>
      <c r="O140" s="161"/>
      <c r="P140" s="161"/>
      <c r="Q140" s="161"/>
      <c r="R140" s="4"/>
      <c r="S140" s="4"/>
      <c r="T140" s="161"/>
      <c r="U140" s="161"/>
      <c r="V140" s="1"/>
      <c r="W140" s="1"/>
      <c r="X140" s="1" t="str">
        <f t="shared" si="29"/>
        <v/>
      </c>
      <c r="Y140" s="55"/>
      <c r="Z140" s="161"/>
      <c r="AA140" s="1"/>
      <c r="AB140" s="1"/>
      <c r="AC140" s="1" t="str">
        <f t="shared" si="20"/>
        <v/>
      </c>
      <c r="AD140" s="55"/>
      <c r="AE140" s="161"/>
      <c r="AF140" s="1"/>
      <c r="AG140" s="1"/>
      <c r="AH140" s="1" t="str">
        <f t="shared" si="21"/>
        <v/>
      </c>
      <c r="AI140" s="55"/>
      <c r="AJ140" s="161"/>
      <c r="AK140" s="1"/>
      <c r="AL140" s="1"/>
      <c r="AM140" s="1" t="str">
        <f t="shared" si="22"/>
        <v/>
      </c>
      <c r="AN140" s="55"/>
      <c r="AO140" s="161"/>
      <c r="AP140" s="1"/>
      <c r="AQ140" s="1"/>
      <c r="AR140" s="1" t="str">
        <f t="shared" si="23"/>
        <v/>
      </c>
      <c r="AS140" s="55"/>
      <c r="AT140" s="161"/>
      <c r="AU140" s="1"/>
      <c r="AV140" s="1"/>
      <c r="AW140" s="1" t="str">
        <f t="shared" si="24"/>
        <v/>
      </c>
      <c r="AX140" s="55"/>
      <c r="AY140" s="161"/>
      <c r="AZ140" s="1"/>
      <c r="BA140" s="1"/>
      <c r="BB140" s="1" t="str">
        <f t="shared" si="25"/>
        <v/>
      </c>
      <c r="BC140" s="55"/>
      <c r="BD140" s="161"/>
      <c r="BE140" s="1"/>
      <c r="BF140" s="1"/>
      <c r="BG140" s="1" t="str">
        <f t="shared" si="26"/>
        <v/>
      </c>
      <c r="BH140" s="55"/>
      <c r="BI140" s="161"/>
      <c r="BJ140" s="1"/>
      <c r="BK140" s="1"/>
      <c r="BL140" s="1" t="str">
        <f t="shared" si="27"/>
        <v/>
      </c>
      <c r="BM140" s="55"/>
      <c r="BN140" s="161"/>
      <c r="BO140" s="1"/>
      <c r="BP140" s="1"/>
      <c r="BQ140" s="1" t="str">
        <f t="shared" si="28"/>
        <v/>
      </c>
      <c r="BR140" s="55"/>
      <c r="BS140" s="161"/>
    </row>
    <row r="141" spans="1:71" ht="15">
      <c r="A141" s="97"/>
      <c r="B141" s="97"/>
      <c r="C141" s="97"/>
      <c r="D141" s="97"/>
      <c r="E141" s="97"/>
      <c r="F141" s="97"/>
      <c r="G141" s="1"/>
      <c r="H141" s="1"/>
      <c r="I141" s="1"/>
      <c r="J141" s="4"/>
      <c r="K141" s="4"/>
      <c r="L141" s="4"/>
      <c r="M141" s="159"/>
      <c r="N141" s="176"/>
      <c r="O141" s="161"/>
      <c r="P141" s="161"/>
      <c r="Q141" s="161"/>
      <c r="R141" s="4"/>
      <c r="S141" s="4"/>
      <c r="T141" s="161"/>
      <c r="U141" s="161"/>
      <c r="V141" s="1"/>
      <c r="W141" s="1"/>
      <c r="X141" s="1" t="str">
        <f t="shared" si="29"/>
        <v/>
      </c>
      <c r="Y141" s="55"/>
      <c r="Z141" s="161"/>
      <c r="AA141" s="1"/>
      <c r="AB141" s="1"/>
      <c r="AC141" s="1" t="str">
        <f t="shared" si="20"/>
        <v/>
      </c>
      <c r="AD141" s="55"/>
      <c r="AE141" s="161"/>
      <c r="AF141" s="1"/>
      <c r="AG141" s="1"/>
      <c r="AH141" s="1" t="str">
        <f t="shared" si="21"/>
        <v/>
      </c>
      <c r="AI141" s="55"/>
      <c r="AJ141" s="161"/>
      <c r="AK141" s="1"/>
      <c r="AL141" s="1"/>
      <c r="AM141" s="1" t="str">
        <f t="shared" si="22"/>
        <v/>
      </c>
      <c r="AN141" s="55"/>
      <c r="AO141" s="161"/>
      <c r="AP141" s="1"/>
      <c r="AQ141" s="1"/>
      <c r="AR141" s="1" t="str">
        <f t="shared" si="23"/>
        <v/>
      </c>
      <c r="AS141" s="55"/>
      <c r="AT141" s="161"/>
      <c r="AU141" s="1"/>
      <c r="AV141" s="1"/>
      <c r="AW141" s="1" t="str">
        <f t="shared" si="24"/>
        <v/>
      </c>
      <c r="AX141" s="55"/>
      <c r="AY141" s="161"/>
      <c r="AZ141" s="1"/>
      <c r="BA141" s="1"/>
      <c r="BB141" s="1" t="str">
        <f t="shared" si="25"/>
        <v/>
      </c>
      <c r="BC141" s="55"/>
      <c r="BD141" s="161"/>
      <c r="BE141" s="1"/>
      <c r="BF141" s="1"/>
      <c r="BG141" s="1" t="str">
        <f t="shared" si="26"/>
        <v/>
      </c>
      <c r="BH141" s="55"/>
      <c r="BI141" s="161"/>
      <c r="BJ141" s="1"/>
      <c r="BK141" s="1"/>
      <c r="BL141" s="1" t="str">
        <f t="shared" si="27"/>
        <v/>
      </c>
      <c r="BM141" s="55"/>
      <c r="BN141" s="161"/>
      <c r="BO141" s="1"/>
      <c r="BP141" s="1"/>
      <c r="BQ141" s="1" t="str">
        <f t="shared" si="28"/>
        <v/>
      </c>
      <c r="BR141" s="55"/>
      <c r="BS141" s="161"/>
    </row>
    <row r="142" spans="1:71" ht="15">
      <c r="A142" s="97"/>
      <c r="B142" s="97"/>
      <c r="C142" s="97"/>
      <c r="D142" s="97"/>
      <c r="E142" s="97"/>
      <c r="F142" s="97"/>
      <c r="G142" s="1"/>
      <c r="H142" s="1"/>
      <c r="I142" s="1"/>
      <c r="J142" s="4"/>
      <c r="K142" s="4"/>
      <c r="L142" s="4"/>
      <c r="M142" s="159"/>
      <c r="N142" s="176"/>
      <c r="O142" s="161"/>
      <c r="P142" s="161"/>
      <c r="Q142" s="161"/>
      <c r="R142" s="4"/>
      <c r="S142" s="4"/>
      <c r="T142" s="161"/>
      <c r="U142" s="161"/>
      <c r="V142" s="1"/>
      <c r="W142" s="1"/>
      <c r="X142" s="1" t="str">
        <f t="shared" si="29"/>
        <v/>
      </c>
      <c r="Y142" s="55"/>
      <c r="Z142" s="161"/>
      <c r="AA142" s="1"/>
      <c r="AB142" s="1"/>
      <c r="AC142" s="1" t="str">
        <f t="shared" si="20"/>
        <v/>
      </c>
      <c r="AD142" s="55"/>
      <c r="AE142" s="161"/>
      <c r="AF142" s="1"/>
      <c r="AG142" s="1"/>
      <c r="AH142" s="1" t="str">
        <f t="shared" si="21"/>
        <v/>
      </c>
      <c r="AI142" s="55"/>
      <c r="AJ142" s="161"/>
      <c r="AK142" s="1"/>
      <c r="AL142" s="1"/>
      <c r="AM142" s="1" t="str">
        <f t="shared" si="22"/>
        <v/>
      </c>
      <c r="AN142" s="55"/>
      <c r="AO142" s="161"/>
      <c r="AP142" s="1"/>
      <c r="AQ142" s="1"/>
      <c r="AR142" s="1" t="str">
        <f t="shared" si="23"/>
        <v/>
      </c>
      <c r="AS142" s="55"/>
      <c r="AT142" s="161"/>
      <c r="AU142" s="1"/>
      <c r="AV142" s="1"/>
      <c r="AW142" s="1" t="str">
        <f t="shared" si="24"/>
        <v/>
      </c>
      <c r="AX142" s="55"/>
      <c r="AY142" s="161"/>
      <c r="AZ142" s="1"/>
      <c r="BA142" s="1"/>
      <c r="BB142" s="1" t="str">
        <f t="shared" si="25"/>
        <v/>
      </c>
      <c r="BC142" s="55"/>
      <c r="BD142" s="161"/>
      <c r="BE142" s="1"/>
      <c r="BF142" s="1"/>
      <c r="BG142" s="1" t="str">
        <f t="shared" si="26"/>
        <v/>
      </c>
      <c r="BH142" s="55"/>
      <c r="BI142" s="161"/>
      <c r="BJ142" s="1"/>
      <c r="BK142" s="1"/>
      <c r="BL142" s="1" t="str">
        <f t="shared" si="27"/>
        <v/>
      </c>
      <c r="BM142" s="55"/>
      <c r="BN142" s="161"/>
      <c r="BO142" s="1"/>
      <c r="BP142" s="1"/>
      <c r="BQ142" s="1" t="str">
        <f t="shared" si="28"/>
        <v/>
      </c>
      <c r="BR142" s="55"/>
      <c r="BS142" s="161"/>
    </row>
    <row r="143" spans="1:71" ht="15">
      <c r="A143" s="97"/>
      <c r="B143" s="97"/>
      <c r="C143" s="97"/>
      <c r="D143" s="97"/>
      <c r="E143" s="97"/>
      <c r="F143" s="97"/>
      <c r="G143" s="1"/>
      <c r="H143" s="1"/>
      <c r="I143" s="1"/>
      <c r="J143" s="4"/>
      <c r="K143" s="4"/>
      <c r="L143" s="4"/>
      <c r="M143" s="159"/>
      <c r="N143" s="176"/>
      <c r="O143" s="161"/>
      <c r="P143" s="161"/>
      <c r="Q143" s="161"/>
      <c r="R143" s="4"/>
      <c r="S143" s="4"/>
      <c r="T143" s="161"/>
      <c r="U143" s="161"/>
      <c r="V143" s="1"/>
      <c r="W143" s="1"/>
      <c r="X143" s="1" t="str">
        <f t="shared" si="29"/>
        <v/>
      </c>
      <c r="Y143" s="55"/>
      <c r="Z143" s="161"/>
      <c r="AA143" s="1"/>
      <c r="AB143" s="1"/>
      <c r="AC143" s="1" t="str">
        <f t="shared" si="20"/>
        <v/>
      </c>
      <c r="AD143" s="55"/>
      <c r="AE143" s="161"/>
      <c r="AF143" s="1"/>
      <c r="AG143" s="1"/>
      <c r="AH143" s="1" t="str">
        <f t="shared" si="21"/>
        <v/>
      </c>
      <c r="AI143" s="55"/>
      <c r="AJ143" s="161"/>
      <c r="AK143" s="1"/>
      <c r="AL143" s="1"/>
      <c r="AM143" s="1" t="str">
        <f t="shared" si="22"/>
        <v/>
      </c>
      <c r="AN143" s="55"/>
      <c r="AO143" s="161"/>
      <c r="AP143" s="1"/>
      <c r="AQ143" s="1"/>
      <c r="AR143" s="1" t="str">
        <f t="shared" si="23"/>
        <v/>
      </c>
      <c r="AS143" s="55"/>
      <c r="AT143" s="161"/>
      <c r="AU143" s="1"/>
      <c r="AV143" s="1"/>
      <c r="AW143" s="1" t="str">
        <f t="shared" si="24"/>
        <v/>
      </c>
      <c r="AX143" s="55"/>
      <c r="AY143" s="161"/>
      <c r="AZ143" s="1"/>
      <c r="BA143" s="1"/>
      <c r="BB143" s="1" t="str">
        <f t="shared" si="25"/>
        <v/>
      </c>
      <c r="BC143" s="55"/>
      <c r="BD143" s="161"/>
      <c r="BE143" s="1"/>
      <c r="BF143" s="1"/>
      <c r="BG143" s="1" t="str">
        <f t="shared" si="26"/>
        <v/>
      </c>
      <c r="BH143" s="55"/>
      <c r="BI143" s="161"/>
      <c r="BJ143" s="1"/>
      <c r="BK143" s="1"/>
      <c r="BL143" s="1" t="str">
        <f t="shared" si="27"/>
        <v/>
      </c>
      <c r="BM143" s="55"/>
      <c r="BN143" s="161"/>
      <c r="BO143" s="1"/>
      <c r="BP143" s="1"/>
      <c r="BQ143" s="1" t="str">
        <f t="shared" si="28"/>
        <v/>
      </c>
      <c r="BR143" s="55"/>
      <c r="BS143" s="161"/>
    </row>
    <row r="144" spans="1:71" ht="15">
      <c r="A144" s="97"/>
      <c r="B144" s="97"/>
      <c r="C144" s="97"/>
      <c r="D144" s="97"/>
      <c r="E144" s="97"/>
      <c r="F144" s="97"/>
      <c r="G144" s="1"/>
      <c r="H144" s="1"/>
      <c r="I144" s="1"/>
      <c r="J144" s="4"/>
      <c r="K144" s="4"/>
      <c r="L144" s="4"/>
      <c r="M144" s="159"/>
      <c r="N144" s="176"/>
      <c r="O144" s="161"/>
      <c r="P144" s="161"/>
      <c r="Q144" s="161"/>
      <c r="R144" s="4"/>
      <c r="S144" s="4"/>
      <c r="T144" s="161"/>
      <c r="U144" s="161"/>
      <c r="V144" s="1"/>
      <c r="W144" s="1"/>
      <c r="X144" s="1" t="str">
        <f t="shared" si="29"/>
        <v/>
      </c>
      <c r="Y144" s="55"/>
      <c r="Z144" s="161"/>
      <c r="AA144" s="1"/>
      <c r="AB144" s="1"/>
      <c r="AC144" s="1" t="str">
        <f t="shared" si="20"/>
        <v/>
      </c>
      <c r="AD144" s="55"/>
      <c r="AE144" s="161"/>
      <c r="AF144" s="1"/>
      <c r="AG144" s="1"/>
      <c r="AH144" s="1" t="str">
        <f t="shared" si="21"/>
        <v/>
      </c>
      <c r="AI144" s="55"/>
      <c r="AJ144" s="161"/>
      <c r="AK144" s="1"/>
      <c r="AL144" s="1"/>
      <c r="AM144" s="1" t="str">
        <f t="shared" si="22"/>
        <v/>
      </c>
      <c r="AN144" s="55"/>
      <c r="AO144" s="161"/>
      <c r="AP144" s="1"/>
      <c r="AQ144" s="1"/>
      <c r="AR144" s="1" t="str">
        <f t="shared" si="23"/>
        <v/>
      </c>
      <c r="AS144" s="55"/>
      <c r="AT144" s="161"/>
      <c r="AU144" s="1"/>
      <c r="AV144" s="1"/>
      <c r="AW144" s="1" t="str">
        <f t="shared" si="24"/>
        <v/>
      </c>
      <c r="AX144" s="55"/>
      <c r="AY144" s="161"/>
      <c r="AZ144" s="1"/>
      <c r="BA144" s="1"/>
      <c r="BB144" s="1" t="str">
        <f t="shared" si="25"/>
        <v/>
      </c>
      <c r="BC144" s="55"/>
      <c r="BD144" s="161"/>
      <c r="BE144" s="1"/>
      <c r="BF144" s="1"/>
      <c r="BG144" s="1" t="str">
        <f t="shared" si="26"/>
        <v/>
      </c>
      <c r="BH144" s="55"/>
      <c r="BI144" s="161"/>
      <c r="BJ144" s="1"/>
      <c r="BK144" s="1"/>
      <c r="BL144" s="1" t="str">
        <f t="shared" si="27"/>
        <v/>
      </c>
      <c r="BM144" s="55"/>
      <c r="BN144" s="161"/>
      <c r="BO144" s="1"/>
      <c r="BP144" s="1"/>
      <c r="BQ144" s="1" t="str">
        <f t="shared" si="28"/>
        <v/>
      </c>
      <c r="BR144" s="55"/>
      <c r="BS144" s="161"/>
    </row>
    <row r="145" spans="1:71" ht="15">
      <c r="A145" s="97"/>
      <c r="B145" s="97"/>
      <c r="C145" s="97"/>
      <c r="D145" s="97"/>
      <c r="E145" s="97"/>
      <c r="F145" s="97"/>
      <c r="G145" s="1"/>
      <c r="H145" s="1"/>
      <c r="I145" s="1"/>
      <c r="J145" s="4"/>
      <c r="K145" s="4"/>
      <c r="L145" s="4"/>
      <c r="M145" s="159"/>
      <c r="N145" s="176"/>
      <c r="O145" s="161"/>
      <c r="P145" s="161"/>
      <c r="Q145" s="161"/>
      <c r="R145" s="4"/>
      <c r="S145" s="4"/>
      <c r="T145" s="161"/>
      <c r="U145" s="161"/>
      <c r="V145" s="1"/>
      <c r="W145" s="1"/>
      <c r="X145" s="1" t="str">
        <f t="shared" si="29"/>
        <v/>
      </c>
      <c r="Y145" s="55"/>
      <c r="Z145" s="161"/>
      <c r="AA145" s="1"/>
      <c r="AB145" s="1"/>
      <c r="AC145" s="1" t="str">
        <f t="shared" si="20"/>
        <v/>
      </c>
      <c r="AD145" s="55"/>
      <c r="AE145" s="161"/>
      <c r="AF145" s="1"/>
      <c r="AG145" s="1"/>
      <c r="AH145" s="1" t="str">
        <f t="shared" si="21"/>
        <v/>
      </c>
      <c r="AI145" s="55"/>
      <c r="AJ145" s="161"/>
      <c r="AK145" s="1"/>
      <c r="AL145" s="1"/>
      <c r="AM145" s="1" t="str">
        <f t="shared" si="22"/>
        <v/>
      </c>
      <c r="AN145" s="55"/>
      <c r="AO145" s="161"/>
      <c r="AP145" s="1"/>
      <c r="AQ145" s="1"/>
      <c r="AR145" s="1" t="str">
        <f t="shared" si="23"/>
        <v/>
      </c>
      <c r="AS145" s="55"/>
      <c r="AT145" s="161"/>
      <c r="AU145" s="1"/>
      <c r="AV145" s="1"/>
      <c r="AW145" s="1" t="str">
        <f t="shared" si="24"/>
        <v/>
      </c>
      <c r="AX145" s="55"/>
      <c r="AY145" s="161"/>
      <c r="AZ145" s="1"/>
      <c r="BA145" s="1"/>
      <c r="BB145" s="1" t="str">
        <f t="shared" si="25"/>
        <v/>
      </c>
      <c r="BC145" s="55"/>
      <c r="BD145" s="161"/>
      <c r="BE145" s="1"/>
      <c r="BF145" s="1"/>
      <c r="BG145" s="1" t="str">
        <f t="shared" si="26"/>
        <v/>
      </c>
      <c r="BH145" s="55"/>
      <c r="BI145" s="161"/>
      <c r="BJ145" s="1"/>
      <c r="BK145" s="1"/>
      <c r="BL145" s="1" t="str">
        <f t="shared" si="27"/>
        <v/>
      </c>
      <c r="BM145" s="55"/>
      <c r="BN145" s="161"/>
      <c r="BO145" s="1"/>
      <c r="BP145" s="1"/>
      <c r="BQ145" s="1" t="str">
        <f t="shared" si="28"/>
        <v/>
      </c>
      <c r="BR145" s="55"/>
      <c r="BS145" s="161"/>
    </row>
    <row r="146" spans="1:71" ht="15">
      <c r="A146" s="97"/>
      <c r="B146" s="97"/>
      <c r="C146" s="97"/>
      <c r="D146" s="97"/>
      <c r="E146" s="97"/>
      <c r="F146" s="97"/>
      <c r="G146" s="1"/>
      <c r="H146" s="1"/>
      <c r="I146" s="1"/>
      <c r="J146" s="4"/>
      <c r="K146" s="4"/>
      <c r="L146" s="4"/>
      <c r="M146" s="159"/>
      <c r="N146" s="176"/>
      <c r="O146" s="161"/>
      <c r="P146" s="161"/>
      <c r="Q146" s="161"/>
      <c r="R146" s="4"/>
      <c r="S146" s="4"/>
      <c r="T146" s="161"/>
      <c r="U146" s="161"/>
      <c r="V146" s="1"/>
      <c r="W146" s="1"/>
      <c r="X146" s="1" t="str">
        <f t="shared" si="29"/>
        <v/>
      </c>
      <c r="Y146" s="55"/>
      <c r="Z146" s="161"/>
      <c r="AA146" s="1"/>
      <c r="AB146" s="1"/>
      <c r="AC146" s="1" t="str">
        <f t="shared" si="20"/>
        <v/>
      </c>
      <c r="AD146" s="55"/>
      <c r="AE146" s="161"/>
      <c r="AF146" s="1"/>
      <c r="AG146" s="1"/>
      <c r="AH146" s="1" t="str">
        <f t="shared" si="21"/>
        <v/>
      </c>
      <c r="AI146" s="55"/>
      <c r="AJ146" s="161"/>
      <c r="AK146" s="1"/>
      <c r="AL146" s="1"/>
      <c r="AM146" s="1" t="str">
        <f t="shared" si="22"/>
        <v/>
      </c>
      <c r="AN146" s="55"/>
      <c r="AO146" s="161"/>
      <c r="AP146" s="1"/>
      <c r="AQ146" s="1"/>
      <c r="AR146" s="1" t="str">
        <f t="shared" si="23"/>
        <v/>
      </c>
      <c r="AS146" s="55"/>
      <c r="AT146" s="161"/>
      <c r="AU146" s="1"/>
      <c r="AV146" s="1"/>
      <c r="AW146" s="1" t="str">
        <f t="shared" si="24"/>
        <v/>
      </c>
      <c r="AX146" s="55"/>
      <c r="AY146" s="161"/>
      <c r="AZ146" s="1"/>
      <c r="BA146" s="1"/>
      <c r="BB146" s="1" t="str">
        <f t="shared" si="25"/>
        <v/>
      </c>
      <c r="BC146" s="55"/>
      <c r="BD146" s="161"/>
      <c r="BE146" s="1"/>
      <c r="BF146" s="1"/>
      <c r="BG146" s="1" t="str">
        <f t="shared" si="26"/>
        <v/>
      </c>
      <c r="BH146" s="55"/>
      <c r="BI146" s="161"/>
      <c r="BJ146" s="1"/>
      <c r="BK146" s="1"/>
      <c r="BL146" s="1" t="str">
        <f t="shared" si="27"/>
        <v/>
      </c>
      <c r="BM146" s="55"/>
      <c r="BN146" s="161"/>
      <c r="BO146" s="1"/>
      <c r="BP146" s="1"/>
      <c r="BQ146" s="1" t="str">
        <f t="shared" si="28"/>
        <v/>
      </c>
      <c r="BR146" s="55"/>
      <c r="BS146" s="161"/>
    </row>
    <row r="147" spans="1:71" ht="15">
      <c r="A147" s="97"/>
      <c r="B147" s="97"/>
      <c r="C147" s="97"/>
      <c r="D147" s="97"/>
      <c r="E147" s="97"/>
      <c r="F147" s="97"/>
      <c r="G147" s="1"/>
      <c r="H147" s="1"/>
      <c r="I147" s="1"/>
      <c r="J147" s="4"/>
      <c r="K147" s="4"/>
      <c r="L147" s="4"/>
      <c r="M147" s="159"/>
      <c r="N147" s="176"/>
      <c r="O147" s="161"/>
      <c r="P147" s="161"/>
      <c r="Q147" s="161"/>
      <c r="R147" s="4"/>
      <c r="S147" s="4"/>
      <c r="T147" s="161"/>
      <c r="U147" s="161"/>
      <c r="V147" s="1"/>
      <c r="W147" s="1"/>
      <c r="X147" s="1" t="str">
        <f t="shared" si="29"/>
        <v/>
      </c>
      <c r="Y147" s="55"/>
      <c r="Z147" s="161"/>
      <c r="AA147" s="1"/>
      <c r="AB147" s="1"/>
      <c r="AC147" s="1" t="str">
        <f t="shared" si="20"/>
        <v/>
      </c>
      <c r="AD147" s="55"/>
      <c r="AE147" s="161"/>
      <c r="AF147" s="1"/>
      <c r="AG147" s="1"/>
      <c r="AH147" s="1" t="str">
        <f t="shared" si="21"/>
        <v/>
      </c>
      <c r="AI147" s="55"/>
      <c r="AJ147" s="161"/>
      <c r="AK147" s="1"/>
      <c r="AL147" s="1"/>
      <c r="AM147" s="1" t="str">
        <f t="shared" si="22"/>
        <v/>
      </c>
      <c r="AN147" s="55"/>
      <c r="AO147" s="161"/>
      <c r="AP147" s="1"/>
      <c r="AQ147" s="1"/>
      <c r="AR147" s="1" t="str">
        <f t="shared" si="23"/>
        <v/>
      </c>
      <c r="AS147" s="55"/>
      <c r="AT147" s="161"/>
      <c r="AU147" s="1"/>
      <c r="AV147" s="1"/>
      <c r="AW147" s="1" t="str">
        <f t="shared" si="24"/>
        <v/>
      </c>
      <c r="AX147" s="55"/>
      <c r="AY147" s="161"/>
      <c r="AZ147" s="1"/>
      <c r="BA147" s="1"/>
      <c r="BB147" s="1" t="str">
        <f t="shared" si="25"/>
        <v/>
      </c>
      <c r="BC147" s="55"/>
      <c r="BD147" s="161"/>
      <c r="BE147" s="1"/>
      <c r="BF147" s="1"/>
      <c r="BG147" s="1" t="str">
        <f t="shared" si="26"/>
        <v/>
      </c>
      <c r="BH147" s="55"/>
      <c r="BI147" s="161"/>
      <c r="BJ147" s="1"/>
      <c r="BK147" s="1"/>
      <c r="BL147" s="1" t="str">
        <f t="shared" si="27"/>
        <v/>
      </c>
      <c r="BM147" s="55"/>
      <c r="BN147" s="161"/>
      <c r="BO147" s="1"/>
      <c r="BP147" s="1"/>
      <c r="BQ147" s="1" t="str">
        <f t="shared" si="28"/>
        <v/>
      </c>
      <c r="BR147" s="55"/>
      <c r="BS147" s="161"/>
    </row>
    <row r="148" spans="1:71" ht="15">
      <c r="A148" s="97"/>
      <c r="B148" s="97"/>
      <c r="C148" s="97"/>
      <c r="D148" s="97"/>
      <c r="E148" s="97"/>
      <c r="F148" s="97"/>
      <c r="G148" s="1"/>
      <c r="H148" s="1"/>
      <c r="I148" s="1"/>
      <c r="J148" s="4"/>
      <c r="K148" s="4"/>
      <c r="L148" s="4"/>
      <c r="M148" s="159"/>
      <c r="N148" s="176"/>
      <c r="O148" s="161"/>
      <c r="P148" s="161"/>
      <c r="Q148" s="161"/>
      <c r="R148" s="4"/>
      <c r="S148" s="4"/>
      <c r="T148" s="161"/>
      <c r="U148" s="161"/>
      <c r="V148" s="1"/>
      <c r="W148" s="1"/>
      <c r="X148" s="1" t="str">
        <f t="shared" si="29"/>
        <v/>
      </c>
      <c r="Y148" s="55"/>
      <c r="Z148" s="161"/>
      <c r="AA148" s="1"/>
      <c r="AB148" s="1"/>
      <c r="AC148" s="1" t="str">
        <f t="shared" si="20"/>
        <v/>
      </c>
      <c r="AD148" s="55"/>
      <c r="AE148" s="161"/>
      <c r="AF148" s="1"/>
      <c r="AG148" s="1"/>
      <c r="AH148" s="1" t="str">
        <f t="shared" si="21"/>
        <v/>
      </c>
      <c r="AI148" s="55"/>
      <c r="AJ148" s="161"/>
      <c r="AK148" s="1"/>
      <c r="AL148" s="1"/>
      <c r="AM148" s="1" t="str">
        <f t="shared" si="22"/>
        <v/>
      </c>
      <c r="AN148" s="55"/>
      <c r="AO148" s="161"/>
      <c r="AP148" s="1"/>
      <c r="AQ148" s="1"/>
      <c r="AR148" s="1" t="str">
        <f t="shared" si="23"/>
        <v/>
      </c>
      <c r="AS148" s="55"/>
      <c r="AT148" s="161"/>
      <c r="AU148" s="1"/>
      <c r="AV148" s="1"/>
      <c r="AW148" s="1" t="str">
        <f t="shared" si="24"/>
        <v/>
      </c>
      <c r="AX148" s="55"/>
      <c r="AY148" s="161"/>
      <c r="AZ148" s="1"/>
      <c r="BA148" s="1"/>
      <c r="BB148" s="1" t="str">
        <f t="shared" si="25"/>
        <v/>
      </c>
      <c r="BC148" s="55"/>
      <c r="BD148" s="161"/>
      <c r="BE148" s="1"/>
      <c r="BF148" s="1"/>
      <c r="BG148" s="1" t="str">
        <f t="shared" si="26"/>
        <v/>
      </c>
      <c r="BH148" s="55"/>
      <c r="BI148" s="161"/>
      <c r="BJ148" s="1"/>
      <c r="BK148" s="1"/>
      <c r="BL148" s="1" t="str">
        <f t="shared" si="27"/>
        <v/>
      </c>
      <c r="BM148" s="55"/>
      <c r="BN148" s="161"/>
      <c r="BO148" s="1"/>
      <c r="BP148" s="1"/>
      <c r="BQ148" s="1" t="str">
        <f t="shared" si="28"/>
        <v/>
      </c>
      <c r="BR148" s="55"/>
      <c r="BS148" s="161"/>
    </row>
    <row r="149" spans="1:71" ht="15">
      <c r="A149" s="97"/>
      <c r="B149" s="97"/>
      <c r="C149" s="97"/>
      <c r="D149" s="97"/>
      <c r="E149" s="97"/>
      <c r="F149" s="97"/>
      <c r="G149" s="1"/>
      <c r="H149" s="1"/>
      <c r="I149" s="1"/>
      <c r="J149" s="4"/>
      <c r="K149" s="4"/>
      <c r="L149" s="4"/>
      <c r="M149" s="159"/>
      <c r="N149" s="176"/>
      <c r="O149" s="161"/>
      <c r="P149" s="161"/>
      <c r="Q149" s="161"/>
      <c r="R149" s="4"/>
      <c r="S149" s="4"/>
      <c r="T149" s="161"/>
      <c r="U149" s="161"/>
      <c r="V149" s="1"/>
      <c r="W149" s="1"/>
      <c r="X149" s="1" t="str">
        <f t="shared" si="29"/>
        <v/>
      </c>
      <c r="Y149" s="55"/>
      <c r="Z149" s="161"/>
      <c r="AA149" s="1"/>
      <c r="AB149" s="1"/>
      <c r="AC149" s="1" t="str">
        <f t="shared" si="20"/>
        <v/>
      </c>
      <c r="AD149" s="55"/>
      <c r="AE149" s="161"/>
      <c r="AF149" s="1"/>
      <c r="AG149" s="1"/>
      <c r="AH149" s="1" t="str">
        <f t="shared" si="21"/>
        <v/>
      </c>
      <c r="AI149" s="55"/>
      <c r="AJ149" s="161"/>
      <c r="AK149" s="1"/>
      <c r="AL149" s="1"/>
      <c r="AM149" s="1" t="str">
        <f t="shared" si="22"/>
        <v/>
      </c>
      <c r="AN149" s="55"/>
      <c r="AO149" s="161"/>
      <c r="AP149" s="1"/>
      <c r="AQ149" s="1"/>
      <c r="AR149" s="1" t="str">
        <f t="shared" si="23"/>
        <v/>
      </c>
      <c r="AS149" s="55"/>
      <c r="AT149" s="161"/>
      <c r="AU149" s="1"/>
      <c r="AV149" s="1"/>
      <c r="AW149" s="1" t="str">
        <f t="shared" si="24"/>
        <v/>
      </c>
      <c r="AX149" s="55"/>
      <c r="AY149" s="161"/>
      <c r="AZ149" s="1"/>
      <c r="BA149" s="1"/>
      <c r="BB149" s="1" t="str">
        <f t="shared" si="25"/>
        <v/>
      </c>
      <c r="BC149" s="55"/>
      <c r="BD149" s="161"/>
      <c r="BE149" s="1"/>
      <c r="BF149" s="1"/>
      <c r="BG149" s="1" t="str">
        <f t="shared" si="26"/>
        <v/>
      </c>
      <c r="BH149" s="55"/>
      <c r="BI149" s="161"/>
      <c r="BJ149" s="1"/>
      <c r="BK149" s="1"/>
      <c r="BL149" s="1" t="str">
        <f t="shared" si="27"/>
        <v/>
      </c>
      <c r="BM149" s="55"/>
      <c r="BN149" s="161"/>
      <c r="BO149" s="1"/>
      <c r="BP149" s="1"/>
      <c r="BQ149" s="1" t="str">
        <f t="shared" si="28"/>
        <v/>
      </c>
      <c r="BR149" s="55"/>
      <c r="BS149" s="161"/>
    </row>
    <row r="150" spans="1:71" ht="15">
      <c r="A150" s="97"/>
      <c r="B150" s="97"/>
      <c r="C150" s="97"/>
      <c r="D150" s="97"/>
      <c r="E150" s="97"/>
      <c r="F150" s="97"/>
      <c r="G150" s="1"/>
      <c r="H150" s="1"/>
      <c r="I150" s="1"/>
      <c r="J150" s="4"/>
      <c r="K150" s="4"/>
      <c r="L150" s="4"/>
      <c r="M150" s="159"/>
      <c r="N150" s="176"/>
      <c r="O150" s="161"/>
      <c r="P150" s="161"/>
      <c r="Q150" s="161"/>
      <c r="R150" s="4"/>
      <c r="S150" s="4"/>
      <c r="T150" s="161"/>
      <c r="U150" s="161"/>
      <c r="V150" s="1"/>
      <c r="W150" s="1"/>
      <c r="X150" s="1" t="str">
        <f t="shared" si="29"/>
        <v/>
      </c>
      <c r="Y150" s="55"/>
      <c r="Z150" s="161"/>
      <c r="AA150" s="1"/>
      <c r="AB150" s="1"/>
      <c r="AC150" s="1" t="str">
        <f t="shared" si="20"/>
        <v/>
      </c>
      <c r="AD150" s="55"/>
      <c r="AE150" s="161"/>
      <c r="AF150" s="1"/>
      <c r="AG150" s="1"/>
      <c r="AH150" s="1" t="str">
        <f t="shared" si="21"/>
        <v/>
      </c>
      <c r="AI150" s="55"/>
      <c r="AJ150" s="161"/>
      <c r="AK150" s="1"/>
      <c r="AL150" s="1"/>
      <c r="AM150" s="1" t="str">
        <f t="shared" si="22"/>
        <v/>
      </c>
      <c r="AN150" s="55"/>
      <c r="AO150" s="161"/>
      <c r="AP150" s="1"/>
      <c r="AQ150" s="1"/>
      <c r="AR150" s="1" t="str">
        <f t="shared" si="23"/>
        <v/>
      </c>
      <c r="AS150" s="55"/>
      <c r="AT150" s="161"/>
      <c r="AU150" s="1"/>
      <c r="AV150" s="1"/>
      <c r="AW150" s="1" t="str">
        <f t="shared" si="24"/>
        <v/>
      </c>
      <c r="AX150" s="55"/>
      <c r="AY150" s="161"/>
      <c r="AZ150" s="1"/>
      <c r="BA150" s="1"/>
      <c r="BB150" s="1" t="str">
        <f t="shared" si="25"/>
        <v/>
      </c>
      <c r="BC150" s="55"/>
      <c r="BD150" s="161"/>
      <c r="BE150" s="1"/>
      <c r="BF150" s="1"/>
      <c r="BG150" s="1" t="str">
        <f t="shared" si="26"/>
        <v/>
      </c>
      <c r="BH150" s="55"/>
      <c r="BI150" s="161"/>
      <c r="BJ150" s="1"/>
      <c r="BK150" s="1"/>
      <c r="BL150" s="1" t="str">
        <f t="shared" si="27"/>
        <v/>
      </c>
      <c r="BM150" s="55"/>
      <c r="BN150" s="161"/>
      <c r="BO150" s="1"/>
      <c r="BP150" s="1"/>
      <c r="BQ150" s="1" t="str">
        <f t="shared" si="28"/>
        <v/>
      </c>
      <c r="BR150" s="55"/>
      <c r="BS150" s="161"/>
    </row>
    <row r="151" spans="1:71" ht="15">
      <c r="A151" s="97"/>
      <c r="B151" s="97"/>
      <c r="C151" s="97"/>
      <c r="D151" s="97"/>
      <c r="E151" s="97"/>
      <c r="F151" s="97"/>
      <c r="G151" s="1"/>
      <c r="H151" s="1"/>
      <c r="I151" s="1"/>
      <c r="J151" s="4"/>
      <c r="K151" s="4"/>
      <c r="L151" s="4"/>
      <c r="M151" s="159"/>
      <c r="N151" s="176"/>
      <c r="O151" s="161"/>
      <c r="P151" s="161"/>
      <c r="Q151" s="161"/>
      <c r="R151" s="4"/>
      <c r="S151" s="4"/>
      <c r="T151" s="161"/>
      <c r="U151" s="161"/>
      <c r="V151" s="1"/>
      <c r="W151" s="1"/>
      <c r="X151" s="1" t="str">
        <f t="shared" si="29"/>
        <v/>
      </c>
      <c r="Y151" s="55"/>
      <c r="Z151" s="161"/>
      <c r="AA151" s="1"/>
      <c r="AB151" s="1"/>
      <c r="AC151" s="1" t="str">
        <f t="shared" si="20"/>
        <v/>
      </c>
      <c r="AD151" s="55"/>
      <c r="AE151" s="161"/>
      <c r="AF151" s="1"/>
      <c r="AG151" s="1"/>
      <c r="AH151" s="1" t="str">
        <f t="shared" si="21"/>
        <v/>
      </c>
      <c r="AI151" s="55"/>
      <c r="AJ151" s="161"/>
      <c r="AK151" s="1"/>
      <c r="AL151" s="1"/>
      <c r="AM151" s="1" t="str">
        <f t="shared" si="22"/>
        <v/>
      </c>
      <c r="AN151" s="55"/>
      <c r="AO151" s="161"/>
      <c r="AP151" s="1"/>
      <c r="AQ151" s="1"/>
      <c r="AR151" s="1" t="str">
        <f t="shared" si="23"/>
        <v/>
      </c>
      <c r="AS151" s="55"/>
      <c r="AT151" s="161"/>
      <c r="AU151" s="1"/>
      <c r="AV151" s="1"/>
      <c r="AW151" s="1" t="str">
        <f t="shared" si="24"/>
        <v/>
      </c>
      <c r="AX151" s="55"/>
      <c r="AY151" s="161"/>
      <c r="AZ151" s="1"/>
      <c r="BA151" s="1"/>
      <c r="BB151" s="1" t="str">
        <f t="shared" si="25"/>
        <v/>
      </c>
      <c r="BC151" s="55"/>
      <c r="BD151" s="161"/>
      <c r="BE151" s="1"/>
      <c r="BF151" s="1"/>
      <c r="BG151" s="1" t="str">
        <f t="shared" si="26"/>
        <v/>
      </c>
      <c r="BH151" s="55"/>
      <c r="BI151" s="161"/>
      <c r="BJ151" s="1"/>
      <c r="BK151" s="1"/>
      <c r="BL151" s="1" t="str">
        <f t="shared" si="27"/>
        <v/>
      </c>
      <c r="BM151" s="55"/>
      <c r="BN151" s="161"/>
      <c r="BO151" s="1"/>
      <c r="BP151" s="1"/>
      <c r="BQ151" s="1" t="str">
        <f t="shared" si="28"/>
        <v/>
      </c>
      <c r="BR151" s="55"/>
      <c r="BS151" s="161"/>
    </row>
    <row r="152" spans="1:71" ht="15">
      <c r="A152" s="97"/>
      <c r="B152" s="97"/>
      <c r="C152" s="97"/>
      <c r="D152" s="97"/>
      <c r="E152" s="97"/>
      <c r="F152" s="97"/>
      <c r="G152" s="1"/>
      <c r="H152" s="1"/>
      <c r="I152" s="1"/>
      <c r="J152" s="4"/>
      <c r="K152" s="4"/>
      <c r="L152" s="4"/>
      <c r="M152" s="159"/>
      <c r="N152" s="176"/>
      <c r="O152" s="161"/>
      <c r="P152" s="161"/>
      <c r="Q152" s="161"/>
      <c r="R152" s="4"/>
      <c r="S152" s="4"/>
      <c r="T152" s="161"/>
      <c r="U152" s="161"/>
      <c r="V152" s="1"/>
      <c r="W152" s="1"/>
      <c r="X152" s="1" t="str">
        <f t="shared" si="29"/>
        <v/>
      </c>
      <c r="Y152" s="55"/>
      <c r="Z152" s="161"/>
      <c r="AA152" s="1"/>
      <c r="AB152" s="1"/>
      <c r="AC152" s="1" t="str">
        <f t="shared" si="20"/>
        <v/>
      </c>
      <c r="AD152" s="55"/>
      <c r="AE152" s="161"/>
      <c r="AF152" s="1"/>
      <c r="AG152" s="1"/>
      <c r="AH152" s="1" t="str">
        <f t="shared" si="21"/>
        <v/>
      </c>
      <c r="AI152" s="55"/>
      <c r="AJ152" s="161"/>
      <c r="AK152" s="1"/>
      <c r="AL152" s="1"/>
      <c r="AM152" s="1" t="str">
        <f t="shared" si="22"/>
        <v/>
      </c>
      <c r="AN152" s="55"/>
      <c r="AO152" s="161"/>
      <c r="AP152" s="1"/>
      <c r="AQ152" s="1"/>
      <c r="AR152" s="1" t="str">
        <f t="shared" si="23"/>
        <v/>
      </c>
      <c r="AS152" s="55"/>
      <c r="AT152" s="161"/>
      <c r="AU152" s="1"/>
      <c r="AV152" s="1"/>
      <c r="AW152" s="1" t="str">
        <f t="shared" si="24"/>
        <v/>
      </c>
      <c r="AX152" s="55"/>
      <c r="AY152" s="161"/>
      <c r="AZ152" s="1"/>
      <c r="BA152" s="1"/>
      <c r="BB152" s="1" t="str">
        <f t="shared" si="25"/>
        <v/>
      </c>
      <c r="BC152" s="55"/>
      <c r="BD152" s="161"/>
      <c r="BE152" s="1"/>
      <c r="BF152" s="1"/>
      <c r="BG152" s="1" t="str">
        <f t="shared" si="26"/>
        <v/>
      </c>
      <c r="BH152" s="55"/>
      <c r="BI152" s="161"/>
      <c r="BJ152" s="1"/>
      <c r="BK152" s="1"/>
      <c r="BL152" s="1" t="str">
        <f t="shared" si="27"/>
        <v/>
      </c>
      <c r="BM152" s="55"/>
      <c r="BN152" s="161"/>
      <c r="BO152" s="1"/>
      <c r="BP152" s="1"/>
      <c r="BQ152" s="1" t="str">
        <f t="shared" si="28"/>
        <v/>
      </c>
      <c r="BR152" s="55"/>
      <c r="BS152" s="161"/>
    </row>
    <row r="153" spans="1:71" ht="15">
      <c r="A153" s="97"/>
      <c r="B153" s="97"/>
      <c r="C153" s="97"/>
      <c r="D153" s="97"/>
      <c r="E153" s="97"/>
      <c r="F153" s="97"/>
      <c r="G153" s="1"/>
      <c r="H153" s="1"/>
      <c r="I153" s="1"/>
      <c r="J153" s="4"/>
      <c r="K153" s="4"/>
      <c r="L153" s="4"/>
      <c r="M153" s="159"/>
      <c r="N153" s="176"/>
      <c r="O153" s="161"/>
      <c r="P153" s="161"/>
      <c r="Q153" s="161"/>
      <c r="R153" s="4"/>
      <c r="S153" s="4"/>
      <c r="T153" s="161"/>
      <c r="U153" s="161"/>
      <c r="V153" s="1"/>
      <c r="W153" s="1"/>
      <c r="X153" s="1" t="str">
        <f t="shared" si="29"/>
        <v/>
      </c>
      <c r="Y153" s="55"/>
      <c r="Z153" s="161"/>
      <c r="AA153" s="1"/>
      <c r="AB153" s="1"/>
      <c r="AC153" s="1" t="str">
        <f t="shared" si="20"/>
        <v/>
      </c>
      <c r="AD153" s="55"/>
      <c r="AE153" s="161"/>
      <c r="AF153" s="1"/>
      <c r="AG153" s="1"/>
      <c r="AH153" s="1" t="str">
        <f t="shared" si="21"/>
        <v/>
      </c>
      <c r="AI153" s="55"/>
      <c r="AJ153" s="161"/>
      <c r="AK153" s="1"/>
      <c r="AL153" s="1"/>
      <c r="AM153" s="1" t="str">
        <f t="shared" si="22"/>
        <v/>
      </c>
      <c r="AN153" s="55"/>
      <c r="AO153" s="161"/>
      <c r="AP153" s="1"/>
      <c r="AQ153" s="1"/>
      <c r="AR153" s="1" t="str">
        <f t="shared" si="23"/>
        <v/>
      </c>
      <c r="AS153" s="55"/>
      <c r="AT153" s="161"/>
      <c r="AU153" s="1"/>
      <c r="AV153" s="1"/>
      <c r="AW153" s="1" t="str">
        <f t="shared" si="24"/>
        <v/>
      </c>
      <c r="AX153" s="55"/>
      <c r="AY153" s="161"/>
      <c r="AZ153" s="1"/>
      <c r="BA153" s="1"/>
      <c r="BB153" s="1" t="str">
        <f t="shared" si="25"/>
        <v/>
      </c>
      <c r="BC153" s="55"/>
      <c r="BD153" s="161"/>
      <c r="BE153" s="1"/>
      <c r="BF153" s="1"/>
      <c r="BG153" s="1" t="str">
        <f t="shared" si="26"/>
        <v/>
      </c>
      <c r="BH153" s="55"/>
      <c r="BI153" s="161"/>
      <c r="BJ153" s="1"/>
      <c r="BK153" s="1"/>
      <c r="BL153" s="1" t="str">
        <f t="shared" si="27"/>
        <v/>
      </c>
      <c r="BM153" s="55"/>
      <c r="BN153" s="161"/>
      <c r="BO153" s="1"/>
      <c r="BP153" s="1"/>
      <c r="BQ153" s="1" t="str">
        <f t="shared" si="28"/>
        <v/>
      </c>
      <c r="BR153" s="55"/>
      <c r="BS153" s="161"/>
    </row>
    <row r="154" spans="1:71" ht="15">
      <c r="A154" s="97"/>
      <c r="B154" s="97"/>
      <c r="C154" s="97"/>
      <c r="D154" s="97"/>
      <c r="E154" s="97"/>
      <c r="F154" s="97"/>
      <c r="G154" s="1"/>
      <c r="H154" s="1"/>
      <c r="I154" s="1"/>
      <c r="J154" s="4"/>
      <c r="K154" s="4"/>
      <c r="L154" s="4"/>
      <c r="M154" s="159"/>
      <c r="N154" s="176"/>
      <c r="O154" s="161"/>
      <c r="P154" s="161"/>
      <c r="Q154" s="161"/>
      <c r="R154" s="4"/>
      <c r="S154" s="4"/>
      <c r="T154" s="161"/>
      <c r="U154" s="161"/>
      <c r="V154" s="1"/>
      <c r="W154" s="1"/>
      <c r="X154" s="1" t="str">
        <f t="shared" si="29"/>
        <v/>
      </c>
      <c r="Y154" s="55"/>
      <c r="Z154" s="161"/>
      <c r="AA154" s="1"/>
      <c r="AB154" s="1"/>
      <c r="AC154" s="1" t="str">
        <f t="shared" si="20"/>
        <v/>
      </c>
      <c r="AD154" s="55"/>
      <c r="AE154" s="161"/>
      <c r="AF154" s="1"/>
      <c r="AG154" s="1"/>
      <c r="AH154" s="1" t="str">
        <f t="shared" si="21"/>
        <v/>
      </c>
      <c r="AI154" s="55"/>
      <c r="AJ154" s="161"/>
      <c r="AK154" s="1"/>
      <c r="AL154" s="1"/>
      <c r="AM154" s="1" t="str">
        <f t="shared" si="22"/>
        <v/>
      </c>
      <c r="AN154" s="55"/>
      <c r="AO154" s="161"/>
      <c r="AP154" s="1"/>
      <c r="AQ154" s="1"/>
      <c r="AR154" s="1" t="str">
        <f t="shared" si="23"/>
        <v/>
      </c>
      <c r="AS154" s="55"/>
      <c r="AT154" s="161"/>
      <c r="AU154" s="1"/>
      <c r="AV154" s="1"/>
      <c r="AW154" s="1" t="str">
        <f t="shared" si="24"/>
        <v/>
      </c>
      <c r="AX154" s="55"/>
      <c r="AY154" s="161"/>
      <c r="AZ154" s="1"/>
      <c r="BA154" s="1"/>
      <c r="BB154" s="1" t="str">
        <f t="shared" si="25"/>
        <v/>
      </c>
      <c r="BC154" s="55"/>
      <c r="BD154" s="161"/>
      <c r="BE154" s="1"/>
      <c r="BF154" s="1"/>
      <c r="BG154" s="1" t="str">
        <f t="shared" si="26"/>
        <v/>
      </c>
      <c r="BH154" s="55"/>
      <c r="BI154" s="161"/>
      <c r="BJ154" s="1"/>
      <c r="BK154" s="1"/>
      <c r="BL154" s="1" t="str">
        <f t="shared" si="27"/>
        <v/>
      </c>
      <c r="BM154" s="55"/>
      <c r="BN154" s="161"/>
      <c r="BO154" s="1"/>
      <c r="BP154" s="1"/>
      <c r="BQ154" s="1" t="str">
        <f t="shared" si="28"/>
        <v/>
      </c>
      <c r="BR154" s="55"/>
      <c r="BS154" s="161"/>
    </row>
    <row r="155" spans="1:71" ht="15">
      <c r="A155" s="97"/>
      <c r="B155" s="97"/>
      <c r="C155" s="97"/>
      <c r="D155" s="97"/>
      <c r="E155" s="97"/>
      <c r="F155" s="97"/>
      <c r="G155" s="1"/>
      <c r="H155" s="1"/>
      <c r="I155" s="1"/>
      <c r="J155" s="4"/>
      <c r="K155" s="4"/>
      <c r="L155" s="4"/>
      <c r="M155" s="159"/>
      <c r="N155" s="176"/>
      <c r="O155" s="161"/>
      <c r="P155" s="161"/>
      <c r="Q155" s="161"/>
      <c r="R155" s="4"/>
      <c r="S155" s="4"/>
      <c r="T155" s="161"/>
      <c r="U155" s="161"/>
      <c r="V155" s="1"/>
      <c r="W155" s="1"/>
      <c r="X155" s="1" t="str">
        <f t="shared" si="29"/>
        <v/>
      </c>
      <c r="Y155" s="55"/>
      <c r="Z155" s="161"/>
      <c r="AA155" s="1"/>
      <c r="AB155" s="1"/>
      <c r="AC155" s="1" t="str">
        <f t="shared" si="20"/>
        <v/>
      </c>
      <c r="AD155" s="55"/>
      <c r="AE155" s="161"/>
      <c r="AF155" s="1"/>
      <c r="AG155" s="1"/>
      <c r="AH155" s="1" t="str">
        <f t="shared" si="21"/>
        <v/>
      </c>
      <c r="AI155" s="55"/>
      <c r="AJ155" s="161"/>
      <c r="AK155" s="1"/>
      <c r="AL155" s="1"/>
      <c r="AM155" s="1" t="str">
        <f t="shared" si="22"/>
        <v/>
      </c>
      <c r="AN155" s="55"/>
      <c r="AO155" s="161"/>
      <c r="AP155" s="1"/>
      <c r="AQ155" s="1"/>
      <c r="AR155" s="1" t="str">
        <f t="shared" si="23"/>
        <v/>
      </c>
      <c r="AS155" s="55"/>
      <c r="AT155" s="161"/>
      <c r="AU155" s="1"/>
      <c r="AV155" s="1"/>
      <c r="AW155" s="1" t="str">
        <f t="shared" si="24"/>
        <v/>
      </c>
      <c r="AX155" s="55"/>
      <c r="AY155" s="161"/>
      <c r="AZ155" s="1"/>
      <c r="BA155" s="1"/>
      <c r="BB155" s="1" t="str">
        <f t="shared" si="25"/>
        <v/>
      </c>
      <c r="BC155" s="55"/>
      <c r="BD155" s="161"/>
      <c r="BE155" s="1"/>
      <c r="BF155" s="1"/>
      <c r="BG155" s="1" t="str">
        <f t="shared" si="26"/>
        <v/>
      </c>
      <c r="BH155" s="55"/>
      <c r="BI155" s="161"/>
      <c r="BJ155" s="1"/>
      <c r="BK155" s="1"/>
      <c r="BL155" s="1" t="str">
        <f t="shared" si="27"/>
        <v/>
      </c>
      <c r="BM155" s="55"/>
      <c r="BN155" s="161"/>
      <c r="BO155" s="1"/>
      <c r="BP155" s="1"/>
      <c r="BQ155" s="1" t="str">
        <f t="shared" si="28"/>
        <v/>
      </c>
      <c r="BR155" s="55"/>
      <c r="BS155" s="161"/>
    </row>
    <row r="156" spans="1:71" ht="15">
      <c r="A156" s="97"/>
      <c r="B156" s="97"/>
      <c r="C156" s="97"/>
      <c r="D156" s="97"/>
      <c r="E156" s="97"/>
      <c r="F156" s="97"/>
      <c r="G156" s="1"/>
      <c r="H156" s="1"/>
      <c r="I156" s="1"/>
      <c r="J156" s="4"/>
      <c r="K156" s="4"/>
      <c r="L156" s="4"/>
      <c r="M156" s="159"/>
      <c r="N156" s="176"/>
      <c r="O156" s="161"/>
      <c r="P156" s="161"/>
      <c r="Q156" s="161"/>
      <c r="R156" s="4"/>
      <c r="S156" s="4"/>
      <c r="T156" s="161"/>
      <c r="U156" s="161"/>
      <c r="V156" s="1"/>
      <c r="W156" s="1"/>
      <c r="X156" s="1" t="str">
        <f t="shared" si="29"/>
        <v/>
      </c>
      <c r="Y156" s="55"/>
      <c r="Z156" s="161"/>
      <c r="AA156" s="1"/>
      <c r="AB156" s="1"/>
      <c r="AC156" s="1" t="str">
        <f t="shared" si="20"/>
        <v/>
      </c>
      <c r="AD156" s="55"/>
      <c r="AE156" s="161"/>
      <c r="AF156" s="1"/>
      <c r="AG156" s="1"/>
      <c r="AH156" s="1" t="str">
        <f t="shared" si="21"/>
        <v/>
      </c>
      <c r="AI156" s="55"/>
      <c r="AJ156" s="161"/>
      <c r="AK156" s="1"/>
      <c r="AL156" s="1"/>
      <c r="AM156" s="1" t="str">
        <f t="shared" si="22"/>
        <v/>
      </c>
      <c r="AN156" s="55"/>
      <c r="AO156" s="161"/>
      <c r="AP156" s="1"/>
      <c r="AQ156" s="1"/>
      <c r="AR156" s="1" t="str">
        <f t="shared" si="23"/>
        <v/>
      </c>
      <c r="AS156" s="55"/>
      <c r="AT156" s="161"/>
      <c r="AU156" s="1"/>
      <c r="AV156" s="1"/>
      <c r="AW156" s="1" t="str">
        <f t="shared" si="24"/>
        <v/>
      </c>
      <c r="AX156" s="55"/>
      <c r="AY156" s="161"/>
      <c r="AZ156" s="1"/>
      <c r="BA156" s="1"/>
      <c r="BB156" s="1" t="str">
        <f t="shared" si="25"/>
        <v/>
      </c>
      <c r="BC156" s="55"/>
      <c r="BD156" s="161"/>
      <c r="BE156" s="1"/>
      <c r="BF156" s="1"/>
      <c r="BG156" s="1" t="str">
        <f t="shared" si="26"/>
        <v/>
      </c>
      <c r="BH156" s="55"/>
      <c r="BI156" s="161"/>
      <c r="BJ156" s="1"/>
      <c r="BK156" s="1"/>
      <c r="BL156" s="1" t="str">
        <f t="shared" si="27"/>
        <v/>
      </c>
      <c r="BM156" s="55"/>
      <c r="BN156" s="161"/>
      <c r="BO156" s="1"/>
      <c r="BP156" s="1"/>
      <c r="BQ156" s="1" t="str">
        <f t="shared" si="28"/>
        <v/>
      </c>
      <c r="BR156" s="55"/>
      <c r="BS156" s="161"/>
    </row>
    <row r="157" spans="1:71" ht="15">
      <c r="A157" s="97"/>
      <c r="B157" s="97"/>
      <c r="C157" s="97"/>
      <c r="D157" s="97"/>
      <c r="E157" s="97"/>
      <c r="F157" s="97"/>
      <c r="G157" s="1"/>
      <c r="H157" s="1"/>
      <c r="I157" s="1"/>
      <c r="J157" s="4"/>
      <c r="K157" s="4"/>
      <c r="L157" s="4"/>
      <c r="M157" s="159"/>
      <c r="N157" s="176"/>
      <c r="O157" s="161"/>
      <c r="P157" s="161"/>
      <c r="Q157" s="161"/>
      <c r="R157" s="4"/>
      <c r="S157" s="4"/>
      <c r="T157" s="161"/>
      <c r="U157" s="161"/>
      <c r="V157" s="1"/>
      <c r="W157" s="1"/>
      <c r="X157" s="1" t="str">
        <f t="shared" si="29"/>
        <v/>
      </c>
      <c r="Y157" s="55"/>
      <c r="Z157" s="161"/>
      <c r="AA157" s="1"/>
      <c r="AB157" s="1"/>
      <c r="AC157" s="1" t="str">
        <f t="shared" si="20"/>
        <v/>
      </c>
      <c r="AD157" s="55"/>
      <c r="AE157" s="161"/>
      <c r="AF157" s="1"/>
      <c r="AG157" s="1"/>
      <c r="AH157" s="1" t="str">
        <f t="shared" si="21"/>
        <v/>
      </c>
      <c r="AI157" s="55"/>
      <c r="AJ157" s="161"/>
      <c r="AK157" s="1"/>
      <c r="AL157" s="1"/>
      <c r="AM157" s="1" t="str">
        <f t="shared" si="22"/>
        <v/>
      </c>
      <c r="AN157" s="55"/>
      <c r="AO157" s="161"/>
      <c r="AP157" s="1"/>
      <c r="AQ157" s="1"/>
      <c r="AR157" s="1" t="str">
        <f t="shared" si="23"/>
        <v/>
      </c>
      <c r="AS157" s="55"/>
      <c r="AT157" s="161"/>
      <c r="AU157" s="1"/>
      <c r="AV157" s="1"/>
      <c r="AW157" s="1" t="str">
        <f t="shared" si="24"/>
        <v/>
      </c>
      <c r="AX157" s="55"/>
      <c r="AY157" s="161"/>
      <c r="AZ157" s="1"/>
      <c r="BA157" s="1"/>
      <c r="BB157" s="1" t="str">
        <f t="shared" si="25"/>
        <v/>
      </c>
      <c r="BC157" s="55"/>
      <c r="BD157" s="161"/>
      <c r="BE157" s="1"/>
      <c r="BF157" s="1"/>
      <c r="BG157" s="1" t="str">
        <f t="shared" si="26"/>
        <v/>
      </c>
      <c r="BH157" s="55"/>
      <c r="BI157" s="161"/>
      <c r="BJ157" s="1"/>
      <c r="BK157" s="1"/>
      <c r="BL157" s="1" t="str">
        <f t="shared" si="27"/>
        <v/>
      </c>
      <c r="BM157" s="55"/>
      <c r="BN157" s="161"/>
      <c r="BO157" s="1"/>
      <c r="BP157" s="1"/>
      <c r="BQ157" s="1" t="str">
        <f t="shared" si="28"/>
        <v/>
      </c>
      <c r="BR157" s="55"/>
      <c r="BS157" s="161"/>
    </row>
    <row r="158" spans="1:71" ht="15">
      <c r="A158" s="97"/>
      <c r="B158" s="97"/>
      <c r="C158" s="97"/>
      <c r="D158" s="97"/>
      <c r="E158" s="97"/>
      <c r="F158" s="97"/>
      <c r="G158" s="1"/>
      <c r="H158" s="1"/>
      <c r="I158" s="1"/>
      <c r="J158" s="4"/>
      <c r="K158" s="4"/>
      <c r="L158" s="4"/>
      <c r="M158" s="159"/>
      <c r="N158" s="176"/>
      <c r="O158" s="161"/>
      <c r="P158" s="161"/>
      <c r="Q158" s="161"/>
      <c r="R158" s="4"/>
      <c r="S158" s="4"/>
      <c r="T158" s="161"/>
      <c r="U158" s="161"/>
      <c r="V158" s="1"/>
      <c r="W158" s="1"/>
      <c r="X158" s="1" t="str">
        <f t="shared" si="29"/>
        <v/>
      </c>
      <c r="Y158" s="55"/>
      <c r="Z158" s="161"/>
      <c r="AA158" s="1"/>
      <c r="AB158" s="1"/>
      <c r="AC158" s="1" t="str">
        <f t="shared" si="20"/>
        <v/>
      </c>
      <c r="AD158" s="55"/>
      <c r="AE158" s="161"/>
      <c r="AF158" s="1"/>
      <c r="AG158" s="1"/>
      <c r="AH158" s="1" t="str">
        <f t="shared" si="21"/>
        <v/>
      </c>
      <c r="AI158" s="55"/>
      <c r="AJ158" s="161"/>
      <c r="AK158" s="1"/>
      <c r="AL158" s="1"/>
      <c r="AM158" s="1" t="str">
        <f t="shared" si="22"/>
        <v/>
      </c>
      <c r="AN158" s="55"/>
      <c r="AO158" s="161"/>
      <c r="AP158" s="1"/>
      <c r="AQ158" s="1"/>
      <c r="AR158" s="1" t="str">
        <f t="shared" si="23"/>
        <v/>
      </c>
      <c r="AS158" s="55"/>
      <c r="AT158" s="161"/>
      <c r="AU158" s="1"/>
      <c r="AV158" s="1"/>
      <c r="AW158" s="1" t="str">
        <f t="shared" si="24"/>
        <v/>
      </c>
      <c r="AX158" s="55"/>
      <c r="AY158" s="161"/>
      <c r="AZ158" s="1"/>
      <c r="BA158" s="1"/>
      <c r="BB158" s="1" t="str">
        <f t="shared" si="25"/>
        <v/>
      </c>
      <c r="BC158" s="55"/>
      <c r="BD158" s="161"/>
      <c r="BE158" s="1"/>
      <c r="BF158" s="1"/>
      <c r="BG158" s="1" t="str">
        <f t="shared" si="26"/>
        <v/>
      </c>
      <c r="BH158" s="55"/>
      <c r="BI158" s="161"/>
      <c r="BJ158" s="1"/>
      <c r="BK158" s="1"/>
      <c r="BL158" s="1" t="str">
        <f t="shared" si="27"/>
        <v/>
      </c>
      <c r="BM158" s="55"/>
      <c r="BN158" s="161"/>
      <c r="BO158" s="1"/>
      <c r="BP158" s="1"/>
      <c r="BQ158" s="1" t="str">
        <f t="shared" si="28"/>
        <v/>
      </c>
      <c r="BR158" s="55"/>
      <c r="BS158" s="161"/>
    </row>
    <row r="159" spans="1:71" ht="15">
      <c r="A159" s="97"/>
      <c r="B159" s="97"/>
      <c r="C159" s="97"/>
      <c r="D159" s="97"/>
      <c r="E159" s="97"/>
      <c r="F159" s="97"/>
      <c r="G159" s="1"/>
      <c r="H159" s="1"/>
      <c r="I159" s="1"/>
      <c r="J159" s="4"/>
      <c r="K159" s="4"/>
      <c r="L159" s="4"/>
      <c r="M159" s="159"/>
      <c r="N159" s="176"/>
      <c r="O159" s="161"/>
      <c r="P159" s="161"/>
      <c r="Q159" s="161"/>
      <c r="R159" s="4"/>
      <c r="S159" s="4"/>
      <c r="T159" s="161"/>
      <c r="U159" s="161"/>
      <c r="V159" s="1"/>
      <c r="W159" s="1"/>
      <c r="X159" s="1" t="str">
        <f t="shared" si="29"/>
        <v/>
      </c>
      <c r="Y159" s="55"/>
      <c r="Z159" s="161"/>
      <c r="AA159" s="1"/>
      <c r="AB159" s="1"/>
      <c r="AC159" s="1" t="str">
        <f t="shared" si="20"/>
        <v/>
      </c>
      <c r="AD159" s="55"/>
      <c r="AE159" s="161"/>
      <c r="AF159" s="1"/>
      <c r="AG159" s="1"/>
      <c r="AH159" s="1" t="str">
        <f t="shared" si="21"/>
        <v/>
      </c>
      <c r="AI159" s="55"/>
      <c r="AJ159" s="161"/>
      <c r="AK159" s="1"/>
      <c r="AL159" s="1"/>
      <c r="AM159" s="1" t="str">
        <f t="shared" si="22"/>
        <v/>
      </c>
      <c r="AN159" s="55"/>
      <c r="AO159" s="161"/>
      <c r="AP159" s="1"/>
      <c r="AQ159" s="1"/>
      <c r="AR159" s="1" t="str">
        <f t="shared" si="23"/>
        <v/>
      </c>
      <c r="AS159" s="55"/>
      <c r="AT159" s="161"/>
      <c r="AU159" s="1"/>
      <c r="AV159" s="1"/>
      <c r="AW159" s="1" t="str">
        <f t="shared" si="24"/>
        <v/>
      </c>
      <c r="AX159" s="55"/>
      <c r="AY159" s="161"/>
      <c r="AZ159" s="1"/>
      <c r="BA159" s="1"/>
      <c r="BB159" s="1" t="str">
        <f t="shared" si="25"/>
        <v/>
      </c>
      <c r="BC159" s="55"/>
      <c r="BD159" s="161"/>
      <c r="BE159" s="1"/>
      <c r="BF159" s="1"/>
      <c r="BG159" s="1" t="str">
        <f t="shared" si="26"/>
        <v/>
      </c>
      <c r="BH159" s="55"/>
      <c r="BI159" s="161"/>
      <c r="BJ159" s="1"/>
      <c r="BK159" s="1"/>
      <c r="BL159" s="1" t="str">
        <f t="shared" si="27"/>
        <v/>
      </c>
      <c r="BM159" s="55"/>
      <c r="BN159" s="161"/>
      <c r="BO159" s="1"/>
      <c r="BP159" s="1"/>
      <c r="BQ159" s="1" t="str">
        <f t="shared" si="28"/>
        <v/>
      </c>
      <c r="BR159" s="55"/>
      <c r="BS159" s="161"/>
    </row>
    <row r="160" spans="1:71" ht="15">
      <c r="A160" s="97"/>
      <c r="B160" s="97"/>
      <c r="C160" s="97"/>
      <c r="D160" s="97"/>
      <c r="E160" s="97"/>
      <c r="F160" s="97"/>
      <c r="G160" s="1"/>
      <c r="H160" s="1"/>
      <c r="I160" s="1"/>
      <c r="J160" s="4"/>
      <c r="K160" s="4"/>
      <c r="L160" s="4"/>
      <c r="M160" s="159"/>
      <c r="N160" s="176"/>
      <c r="O160" s="161"/>
      <c r="P160" s="161"/>
      <c r="Q160" s="161"/>
      <c r="R160" s="4"/>
      <c r="S160" s="4"/>
      <c r="T160" s="161"/>
      <c r="U160" s="161"/>
      <c r="V160" s="1"/>
      <c r="W160" s="1"/>
      <c r="X160" s="1" t="str">
        <f t="shared" si="29"/>
        <v/>
      </c>
      <c r="Y160" s="55"/>
      <c r="Z160" s="161"/>
      <c r="AA160" s="1"/>
      <c r="AB160" s="1"/>
      <c r="AC160" s="1" t="str">
        <f t="shared" si="20"/>
        <v/>
      </c>
      <c r="AD160" s="55"/>
      <c r="AE160" s="161"/>
      <c r="AF160" s="1"/>
      <c r="AG160" s="1"/>
      <c r="AH160" s="1" t="str">
        <f t="shared" si="21"/>
        <v/>
      </c>
      <c r="AI160" s="55"/>
      <c r="AJ160" s="161"/>
      <c r="AK160" s="1"/>
      <c r="AL160" s="1"/>
      <c r="AM160" s="1" t="str">
        <f t="shared" si="22"/>
        <v/>
      </c>
      <c r="AN160" s="55"/>
      <c r="AO160" s="161"/>
      <c r="AP160" s="1"/>
      <c r="AQ160" s="1"/>
      <c r="AR160" s="1" t="str">
        <f t="shared" si="23"/>
        <v/>
      </c>
      <c r="AS160" s="55"/>
      <c r="AT160" s="161"/>
      <c r="AU160" s="1"/>
      <c r="AV160" s="1"/>
      <c r="AW160" s="1" t="str">
        <f t="shared" si="24"/>
        <v/>
      </c>
      <c r="AX160" s="55"/>
      <c r="AY160" s="161"/>
      <c r="AZ160" s="1"/>
      <c r="BA160" s="1"/>
      <c r="BB160" s="1" t="str">
        <f t="shared" si="25"/>
        <v/>
      </c>
      <c r="BC160" s="55"/>
      <c r="BD160" s="161"/>
      <c r="BE160" s="1"/>
      <c r="BF160" s="1"/>
      <c r="BG160" s="1" t="str">
        <f t="shared" si="26"/>
        <v/>
      </c>
      <c r="BH160" s="55"/>
      <c r="BI160" s="161"/>
      <c r="BJ160" s="1"/>
      <c r="BK160" s="1"/>
      <c r="BL160" s="1" t="str">
        <f t="shared" si="27"/>
        <v/>
      </c>
      <c r="BM160" s="55"/>
      <c r="BN160" s="161"/>
      <c r="BO160" s="1"/>
      <c r="BP160" s="1"/>
      <c r="BQ160" s="1" t="str">
        <f t="shared" si="28"/>
        <v/>
      </c>
      <c r="BR160" s="55"/>
      <c r="BS160" s="161"/>
    </row>
    <row r="161" spans="1:71" ht="15">
      <c r="A161" s="97"/>
      <c r="B161" s="97"/>
      <c r="C161" s="97"/>
      <c r="D161" s="97"/>
      <c r="E161" s="97"/>
      <c r="F161" s="97"/>
      <c r="G161" s="1"/>
      <c r="H161" s="1"/>
      <c r="I161" s="1"/>
      <c r="J161" s="4"/>
      <c r="K161" s="4"/>
      <c r="L161" s="4"/>
      <c r="M161" s="159"/>
      <c r="N161" s="176"/>
      <c r="O161" s="161"/>
      <c r="P161" s="161"/>
      <c r="Q161" s="161"/>
      <c r="R161" s="4"/>
      <c r="S161" s="4"/>
      <c r="T161" s="161"/>
      <c r="U161" s="161"/>
      <c r="V161" s="1"/>
      <c r="W161" s="1"/>
      <c r="X161" s="1" t="str">
        <f t="shared" si="29"/>
        <v/>
      </c>
      <c r="Y161" s="55"/>
      <c r="Z161" s="161"/>
      <c r="AA161" s="1"/>
      <c r="AB161" s="1"/>
      <c r="AC161" s="1" t="str">
        <f t="shared" si="20"/>
        <v/>
      </c>
      <c r="AD161" s="55"/>
      <c r="AE161" s="161"/>
      <c r="AF161" s="1"/>
      <c r="AG161" s="1"/>
      <c r="AH161" s="1" t="str">
        <f t="shared" si="21"/>
        <v/>
      </c>
      <c r="AI161" s="55"/>
      <c r="AJ161" s="161"/>
      <c r="AK161" s="1"/>
      <c r="AL161" s="1"/>
      <c r="AM161" s="1" t="str">
        <f t="shared" si="22"/>
        <v/>
      </c>
      <c r="AN161" s="55"/>
      <c r="AO161" s="161"/>
      <c r="AP161" s="1"/>
      <c r="AQ161" s="1"/>
      <c r="AR161" s="1" t="str">
        <f t="shared" si="23"/>
        <v/>
      </c>
      <c r="AS161" s="55"/>
      <c r="AT161" s="161"/>
      <c r="AU161" s="1"/>
      <c r="AV161" s="1"/>
      <c r="AW161" s="1" t="str">
        <f t="shared" si="24"/>
        <v/>
      </c>
      <c r="AX161" s="55"/>
      <c r="AY161" s="161"/>
      <c r="AZ161" s="1"/>
      <c r="BA161" s="1"/>
      <c r="BB161" s="1" t="str">
        <f t="shared" si="25"/>
        <v/>
      </c>
      <c r="BC161" s="55"/>
      <c r="BD161" s="161"/>
      <c r="BE161" s="1"/>
      <c r="BF161" s="1"/>
      <c r="BG161" s="1" t="str">
        <f t="shared" si="26"/>
        <v/>
      </c>
      <c r="BH161" s="55"/>
      <c r="BI161" s="161"/>
      <c r="BJ161" s="1"/>
      <c r="BK161" s="1"/>
      <c r="BL161" s="1" t="str">
        <f t="shared" si="27"/>
        <v/>
      </c>
      <c r="BM161" s="55"/>
      <c r="BN161" s="161"/>
      <c r="BO161" s="1"/>
      <c r="BP161" s="1"/>
      <c r="BQ161" s="1" t="str">
        <f t="shared" si="28"/>
        <v/>
      </c>
      <c r="BR161" s="55"/>
      <c r="BS161" s="161"/>
    </row>
    <row r="162" spans="1:71" ht="15">
      <c r="A162" s="97"/>
      <c r="B162" s="97"/>
      <c r="C162" s="97"/>
      <c r="D162" s="97"/>
      <c r="E162" s="97"/>
      <c r="F162" s="97"/>
      <c r="G162" s="1"/>
      <c r="H162" s="1"/>
      <c r="I162" s="1"/>
      <c r="J162" s="4"/>
      <c r="K162" s="4"/>
      <c r="L162" s="4"/>
      <c r="M162" s="159"/>
      <c r="N162" s="176"/>
      <c r="O162" s="161"/>
      <c r="P162" s="161"/>
      <c r="Q162" s="161"/>
      <c r="R162" s="4"/>
      <c r="S162" s="4"/>
      <c r="T162" s="161"/>
      <c r="U162" s="161"/>
      <c r="V162" s="1"/>
      <c r="W162" s="1"/>
      <c r="X162" s="1" t="str">
        <f t="shared" si="29"/>
        <v/>
      </c>
      <c r="Y162" s="55"/>
      <c r="Z162" s="161"/>
      <c r="AA162" s="1"/>
      <c r="AB162" s="1"/>
      <c r="AC162" s="1" t="str">
        <f t="shared" si="20"/>
        <v/>
      </c>
      <c r="AD162" s="55"/>
      <c r="AE162" s="161"/>
      <c r="AF162" s="1"/>
      <c r="AG162" s="1"/>
      <c r="AH162" s="1" t="str">
        <f t="shared" si="21"/>
        <v/>
      </c>
      <c r="AI162" s="55"/>
      <c r="AJ162" s="161"/>
      <c r="AK162" s="1"/>
      <c r="AL162" s="1"/>
      <c r="AM162" s="1" t="str">
        <f t="shared" si="22"/>
        <v/>
      </c>
      <c r="AN162" s="55"/>
      <c r="AO162" s="161"/>
      <c r="AP162" s="1"/>
      <c r="AQ162" s="1"/>
      <c r="AR162" s="1" t="str">
        <f t="shared" si="23"/>
        <v/>
      </c>
      <c r="AS162" s="55"/>
      <c r="AT162" s="161"/>
      <c r="AU162" s="1"/>
      <c r="AV162" s="1"/>
      <c r="AW162" s="1" t="str">
        <f t="shared" si="24"/>
        <v/>
      </c>
      <c r="AX162" s="55"/>
      <c r="AY162" s="161"/>
      <c r="AZ162" s="1"/>
      <c r="BA162" s="1"/>
      <c r="BB162" s="1" t="str">
        <f t="shared" si="25"/>
        <v/>
      </c>
      <c r="BC162" s="55"/>
      <c r="BD162" s="161"/>
      <c r="BE162" s="1"/>
      <c r="BF162" s="1"/>
      <c r="BG162" s="1" t="str">
        <f t="shared" si="26"/>
        <v/>
      </c>
      <c r="BH162" s="55"/>
      <c r="BI162" s="161"/>
      <c r="BJ162" s="1"/>
      <c r="BK162" s="1"/>
      <c r="BL162" s="1" t="str">
        <f t="shared" si="27"/>
        <v/>
      </c>
      <c r="BM162" s="55"/>
      <c r="BN162" s="161"/>
      <c r="BO162" s="1"/>
      <c r="BP162" s="1"/>
      <c r="BQ162" s="1" t="str">
        <f t="shared" si="28"/>
        <v/>
      </c>
      <c r="BR162" s="55"/>
      <c r="BS162" s="161"/>
    </row>
    <row r="163" spans="1:71" ht="15">
      <c r="A163" s="97"/>
      <c r="B163" s="97"/>
      <c r="C163" s="97"/>
      <c r="D163" s="97"/>
      <c r="E163" s="97"/>
      <c r="F163" s="97"/>
      <c r="G163" s="1"/>
      <c r="H163" s="1"/>
      <c r="I163" s="1"/>
      <c r="J163" s="4"/>
      <c r="K163" s="4"/>
      <c r="L163" s="4"/>
      <c r="M163" s="159"/>
      <c r="N163" s="176"/>
      <c r="O163" s="161"/>
      <c r="P163" s="161"/>
      <c r="Q163" s="161"/>
      <c r="R163" s="4"/>
      <c r="S163" s="4"/>
      <c r="T163" s="161"/>
      <c r="U163" s="161"/>
      <c r="V163" s="1"/>
      <c r="W163" s="1"/>
      <c r="X163" s="1" t="str">
        <f t="shared" si="29"/>
        <v/>
      </c>
      <c r="Y163" s="55"/>
      <c r="Z163" s="161"/>
      <c r="AA163" s="1"/>
      <c r="AB163" s="1"/>
      <c r="AC163" s="1" t="str">
        <f t="shared" si="20"/>
        <v/>
      </c>
      <c r="AD163" s="55"/>
      <c r="AE163" s="161"/>
      <c r="AF163" s="1"/>
      <c r="AG163" s="1"/>
      <c r="AH163" s="1" t="str">
        <f t="shared" si="21"/>
        <v/>
      </c>
      <c r="AI163" s="55"/>
      <c r="AJ163" s="161"/>
      <c r="AK163" s="1"/>
      <c r="AL163" s="1"/>
      <c r="AM163" s="1" t="str">
        <f t="shared" si="22"/>
        <v/>
      </c>
      <c r="AN163" s="55"/>
      <c r="AO163" s="161"/>
      <c r="AP163" s="1"/>
      <c r="AQ163" s="1"/>
      <c r="AR163" s="1" t="str">
        <f t="shared" si="23"/>
        <v/>
      </c>
      <c r="AS163" s="55"/>
      <c r="AT163" s="161"/>
      <c r="AU163" s="1"/>
      <c r="AV163" s="1"/>
      <c r="AW163" s="1" t="str">
        <f t="shared" si="24"/>
        <v/>
      </c>
      <c r="AX163" s="55"/>
      <c r="AY163" s="161"/>
      <c r="AZ163" s="1"/>
      <c r="BA163" s="1"/>
      <c r="BB163" s="1" t="str">
        <f t="shared" si="25"/>
        <v/>
      </c>
      <c r="BC163" s="55"/>
      <c r="BD163" s="161"/>
      <c r="BE163" s="1"/>
      <c r="BF163" s="1"/>
      <c r="BG163" s="1" t="str">
        <f t="shared" si="26"/>
        <v/>
      </c>
      <c r="BH163" s="55"/>
      <c r="BI163" s="161"/>
      <c r="BJ163" s="1"/>
      <c r="BK163" s="1"/>
      <c r="BL163" s="1" t="str">
        <f t="shared" si="27"/>
        <v/>
      </c>
      <c r="BM163" s="55"/>
      <c r="BN163" s="161"/>
      <c r="BO163" s="1"/>
      <c r="BP163" s="1"/>
      <c r="BQ163" s="1" t="str">
        <f t="shared" si="28"/>
        <v/>
      </c>
      <c r="BR163" s="55"/>
      <c r="BS163" s="161"/>
    </row>
    <row r="164" spans="1:71" ht="15">
      <c r="A164" s="97"/>
      <c r="B164" s="97"/>
      <c r="C164" s="97"/>
      <c r="D164" s="97"/>
      <c r="E164" s="97"/>
      <c r="F164" s="97"/>
      <c r="G164" s="1"/>
      <c r="H164" s="1"/>
      <c r="I164" s="1"/>
      <c r="J164" s="4"/>
      <c r="K164" s="4"/>
      <c r="L164" s="4"/>
      <c r="M164" s="159"/>
      <c r="N164" s="176"/>
      <c r="O164" s="161"/>
      <c r="P164" s="161"/>
      <c r="Q164" s="161"/>
      <c r="R164" s="4"/>
      <c r="S164" s="4"/>
      <c r="T164" s="161"/>
      <c r="U164" s="161"/>
      <c r="V164" s="1"/>
      <c r="W164" s="1"/>
      <c r="X164" s="1" t="str">
        <f t="shared" si="29"/>
        <v/>
      </c>
      <c r="Y164" s="55"/>
      <c r="Z164" s="161"/>
      <c r="AA164" s="1"/>
      <c r="AB164" s="1"/>
      <c r="AC164" s="1" t="str">
        <f t="shared" si="20"/>
        <v/>
      </c>
      <c r="AD164" s="55"/>
      <c r="AE164" s="161"/>
      <c r="AF164" s="1"/>
      <c r="AG164" s="1"/>
      <c r="AH164" s="1" t="str">
        <f t="shared" si="21"/>
        <v/>
      </c>
      <c r="AI164" s="55"/>
      <c r="AJ164" s="161"/>
      <c r="AK164" s="1"/>
      <c r="AL164" s="1"/>
      <c r="AM164" s="1" t="str">
        <f t="shared" si="22"/>
        <v/>
      </c>
      <c r="AN164" s="55"/>
      <c r="AO164" s="161"/>
      <c r="AP164" s="1"/>
      <c r="AQ164" s="1"/>
      <c r="AR164" s="1" t="str">
        <f t="shared" si="23"/>
        <v/>
      </c>
      <c r="AS164" s="55"/>
      <c r="AT164" s="161"/>
      <c r="AU164" s="1"/>
      <c r="AV164" s="1"/>
      <c r="AW164" s="1" t="str">
        <f t="shared" si="24"/>
        <v/>
      </c>
      <c r="AX164" s="55"/>
      <c r="AY164" s="161"/>
      <c r="AZ164" s="1"/>
      <c r="BA164" s="1"/>
      <c r="BB164" s="1" t="str">
        <f t="shared" si="25"/>
        <v/>
      </c>
      <c r="BC164" s="55"/>
      <c r="BD164" s="161"/>
      <c r="BE164" s="1"/>
      <c r="BF164" s="1"/>
      <c r="BG164" s="1" t="str">
        <f t="shared" si="26"/>
        <v/>
      </c>
      <c r="BH164" s="55"/>
      <c r="BI164" s="161"/>
      <c r="BJ164" s="1"/>
      <c r="BK164" s="1"/>
      <c r="BL164" s="1" t="str">
        <f t="shared" si="27"/>
        <v/>
      </c>
      <c r="BM164" s="55"/>
      <c r="BN164" s="161"/>
      <c r="BO164" s="1"/>
      <c r="BP164" s="1"/>
      <c r="BQ164" s="1" t="str">
        <f t="shared" si="28"/>
        <v/>
      </c>
      <c r="BR164" s="55"/>
      <c r="BS164" s="161"/>
    </row>
    <row r="165" spans="1:71" ht="15">
      <c r="A165" s="97"/>
      <c r="B165" s="97"/>
      <c r="C165" s="97"/>
      <c r="D165" s="97"/>
      <c r="E165" s="97"/>
      <c r="F165" s="97"/>
      <c r="G165" s="1"/>
      <c r="H165" s="1"/>
      <c r="I165" s="1"/>
      <c r="J165" s="4"/>
      <c r="K165" s="4"/>
      <c r="L165" s="4"/>
      <c r="M165" s="159"/>
      <c r="N165" s="176"/>
      <c r="O165" s="161"/>
      <c r="P165" s="161"/>
      <c r="Q165" s="161"/>
      <c r="R165" s="4"/>
      <c r="S165" s="4"/>
      <c r="T165" s="161"/>
      <c r="U165" s="161"/>
      <c r="V165" s="1"/>
      <c r="W165" s="1"/>
      <c r="X165" s="1" t="str">
        <f t="shared" si="29"/>
        <v/>
      </c>
      <c r="Y165" s="55"/>
      <c r="Z165" s="161"/>
      <c r="AA165" s="1"/>
      <c r="AB165" s="1"/>
      <c r="AC165" s="1" t="str">
        <f t="shared" si="20"/>
        <v/>
      </c>
      <c r="AD165" s="55"/>
      <c r="AE165" s="161"/>
      <c r="AF165" s="1"/>
      <c r="AG165" s="1"/>
      <c r="AH165" s="1" t="str">
        <f t="shared" si="21"/>
        <v/>
      </c>
      <c r="AI165" s="55"/>
      <c r="AJ165" s="161"/>
      <c r="AK165" s="1"/>
      <c r="AL165" s="1"/>
      <c r="AM165" s="1" t="str">
        <f t="shared" si="22"/>
        <v/>
      </c>
      <c r="AN165" s="55"/>
      <c r="AO165" s="161"/>
      <c r="AP165" s="1"/>
      <c r="AQ165" s="1"/>
      <c r="AR165" s="1" t="str">
        <f t="shared" si="23"/>
        <v/>
      </c>
      <c r="AS165" s="55"/>
      <c r="AT165" s="161"/>
      <c r="AU165" s="1"/>
      <c r="AV165" s="1"/>
      <c r="AW165" s="1" t="str">
        <f t="shared" si="24"/>
        <v/>
      </c>
      <c r="AX165" s="55"/>
      <c r="AY165" s="161"/>
      <c r="AZ165" s="1"/>
      <c r="BA165" s="1"/>
      <c r="BB165" s="1" t="str">
        <f t="shared" si="25"/>
        <v/>
      </c>
      <c r="BC165" s="55"/>
      <c r="BD165" s="161"/>
      <c r="BE165" s="1"/>
      <c r="BF165" s="1"/>
      <c r="BG165" s="1" t="str">
        <f t="shared" si="26"/>
        <v/>
      </c>
      <c r="BH165" s="55"/>
      <c r="BI165" s="161"/>
      <c r="BJ165" s="1"/>
      <c r="BK165" s="1"/>
      <c r="BL165" s="1" t="str">
        <f t="shared" si="27"/>
        <v/>
      </c>
      <c r="BM165" s="55"/>
      <c r="BN165" s="161"/>
      <c r="BO165" s="1"/>
      <c r="BP165" s="1"/>
      <c r="BQ165" s="1" t="str">
        <f t="shared" si="28"/>
        <v/>
      </c>
      <c r="BR165" s="55"/>
      <c r="BS165" s="161"/>
    </row>
    <row r="166" spans="1:71" ht="15">
      <c r="A166" s="97"/>
      <c r="B166" s="97"/>
      <c r="C166" s="97"/>
      <c r="D166" s="97"/>
      <c r="E166" s="97"/>
      <c r="F166" s="97"/>
      <c r="G166" s="1"/>
      <c r="H166" s="1"/>
      <c r="I166" s="1"/>
      <c r="J166" s="4"/>
      <c r="K166" s="4"/>
      <c r="L166" s="4"/>
      <c r="M166" s="159"/>
      <c r="N166" s="176"/>
      <c r="O166" s="161"/>
      <c r="P166" s="161"/>
      <c r="Q166" s="161"/>
      <c r="R166" s="4"/>
      <c r="S166" s="4"/>
      <c r="T166" s="161"/>
      <c r="U166" s="161"/>
      <c r="V166" s="1"/>
      <c r="W166" s="1"/>
      <c r="X166" s="1" t="str">
        <f t="shared" si="29"/>
        <v/>
      </c>
      <c r="Y166" s="55"/>
      <c r="Z166" s="161"/>
      <c r="AA166" s="1"/>
      <c r="AB166" s="1"/>
      <c r="AC166" s="1" t="str">
        <f t="shared" si="20"/>
        <v/>
      </c>
      <c r="AD166" s="55"/>
      <c r="AE166" s="161"/>
      <c r="AF166" s="1"/>
      <c r="AG166" s="1"/>
      <c r="AH166" s="1" t="str">
        <f t="shared" si="21"/>
        <v/>
      </c>
      <c r="AI166" s="55"/>
      <c r="AJ166" s="161"/>
      <c r="AK166" s="1"/>
      <c r="AL166" s="1"/>
      <c r="AM166" s="1" t="str">
        <f t="shared" si="22"/>
        <v/>
      </c>
      <c r="AN166" s="55"/>
      <c r="AO166" s="161"/>
      <c r="AP166" s="1"/>
      <c r="AQ166" s="1"/>
      <c r="AR166" s="1" t="str">
        <f t="shared" si="23"/>
        <v/>
      </c>
      <c r="AS166" s="55"/>
      <c r="AT166" s="161"/>
      <c r="AU166" s="1"/>
      <c r="AV166" s="1"/>
      <c r="AW166" s="1" t="str">
        <f t="shared" si="24"/>
        <v/>
      </c>
      <c r="AX166" s="55"/>
      <c r="AY166" s="161"/>
      <c r="AZ166" s="1"/>
      <c r="BA166" s="1"/>
      <c r="BB166" s="1" t="str">
        <f t="shared" si="25"/>
        <v/>
      </c>
      <c r="BC166" s="55"/>
      <c r="BD166" s="161"/>
      <c r="BE166" s="1"/>
      <c r="BF166" s="1"/>
      <c r="BG166" s="1" t="str">
        <f t="shared" si="26"/>
        <v/>
      </c>
      <c r="BH166" s="55"/>
      <c r="BI166" s="161"/>
      <c r="BJ166" s="1"/>
      <c r="BK166" s="1"/>
      <c r="BL166" s="1" t="str">
        <f t="shared" si="27"/>
        <v/>
      </c>
      <c r="BM166" s="55"/>
      <c r="BN166" s="161"/>
      <c r="BO166" s="1"/>
      <c r="BP166" s="1"/>
      <c r="BQ166" s="1" t="str">
        <f t="shared" si="28"/>
        <v/>
      </c>
      <c r="BR166" s="55"/>
      <c r="BS166" s="161"/>
    </row>
    <row r="167" spans="1:71" ht="15">
      <c r="A167" s="97"/>
      <c r="B167" s="97"/>
      <c r="C167" s="97"/>
      <c r="D167" s="97"/>
      <c r="E167" s="97"/>
      <c r="F167" s="97"/>
      <c r="G167" s="1"/>
      <c r="H167" s="1"/>
      <c r="I167" s="1"/>
      <c r="J167" s="4"/>
      <c r="K167" s="4"/>
      <c r="L167" s="4"/>
      <c r="M167" s="159"/>
      <c r="N167" s="176"/>
      <c r="O167" s="161"/>
      <c r="P167" s="161"/>
      <c r="Q167" s="161"/>
      <c r="R167" s="4"/>
      <c r="S167" s="4"/>
      <c r="T167" s="161"/>
      <c r="U167" s="161"/>
      <c r="V167" s="1"/>
      <c r="W167" s="1"/>
      <c r="X167" s="1" t="str">
        <f t="shared" si="29"/>
        <v/>
      </c>
      <c r="Y167" s="55"/>
      <c r="Z167" s="161"/>
      <c r="AA167" s="1"/>
      <c r="AB167" s="1"/>
      <c r="AC167" s="1" t="str">
        <f t="shared" si="20"/>
        <v/>
      </c>
      <c r="AD167" s="55"/>
      <c r="AE167" s="161"/>
      <c r="AF167" s="1"/>
      <c r="AG167" s="1"/>
      <c r="AH167" s="1" t="str">
        <f t="shared" si="21"/>
        <v/>
      </c>
      <c r="AI167" s="55"/>
      <c r="AJ167" s="161"/>
      <c r="AK167" s="1"/>
      <c r="AL167" s="1"/>
      <c r="AM167" s="1" t="str">
        <f t="shared" si="22"/>
        <v/>
      </c>
      <c r="AN167" s="55"/>
      <c r="AO167" s="161"/>
      <c r="AP167" s="1"/>
      <c r="AQ167" s="1"/>
      <c r="AR167" s="1" t="str">
        <f t="shared" si="23"/>
        <v/>
      </c>
      <c r="AS167" s="55"/>
      <c r="AT167" s="161"/>
      <c r="AU167" s="1"/>
      <c r="AV167" s="1"/>
      <c r="AW167" s="1" t="str">
        <f t="shared" si="24"/>
        <v/>
      </c>
      <c r="AX167" s="55"/>
      <c r="AY167" s="161"/>
      <c r="AZ167" s="1"/>
      <c r="BA167" s="1"/>
      <c r="BB167" s="1" t="str">
        <f t="shared" si="25"/>
        <v/>
      </c>
      <c r="BC167" s="55"/>
      <c r="BD167" s="161"/>
      <c r="BE167" s="1"/>
      <c r="BF167" s="1"/>
      <c r="BG167" s="1" t="str">
        <f t="shared" si="26"/>
        <v/>
      </c>
      <c r="BH167" s="55"/>
      <c r="BI167" s="161"/>
      <c r="BJ167" s="1"/>
      <c r="BK167" s="1"/>
      <c r="BL167" s="1" t="str">
        <f t="shared" si="27"/>
        <v/>
      </c>
      <c r="BM167" s="55"/>
      <c r="BN167" s="161"/>
      <c r="BO167" s="1"/>
      <c r="BP167" s="1"/>
      <c r="BQ167" s="1" t="str">
        <f t="shared" si="28"/>
        <v/>
      </c>
      <c r="BR167" s="55"/>
      <c r="BS167" s="161"/>
    </row>
    <row r="168" spans="1:71" ht="15">
      <c r="A168" s="97"/>
      <c r="B168" s="97"/>
      <c r="C168" s="97"/>
      <c r="D168" s="97"/>
      <c r="E168" s="97"/>
      <c r="F168" s="97"/>
      <c r="G168" s="1"/>
      <c r="H168" s="1"/>
      <c r="I168" s="1"/>
      <c r="J168" s="4"/>
      <c r="K168" s="4"/>
      <c r="L168" s="4"/>
      <c r="M168" s="159"/>
      <c r="N168" s="176"/>
      <c r="O168" s="161"/>
      <c r="P168" s="161"/>
      <c r="Q168" s="161"/>
      <c r="R168" s="4"/>
      <c r="S168" s="4"/>
      <c r="T168" s="161"/>
      <c r="U168" s="161"/>
      <c r="V168" s="1"/>
      <c r="W168" s="1"/>
      <c r="X168" s="1" t="str">
        <f t="shared" si="29"/>
        <v/>
      </c>
      <c r="Y168" s="55"/>
      <c r="Z168" s="161"/>
      <c r="AA168" s="1"/>
      <c r="AB168" s="1"/>
      <c r="AC168" s="1" t="str">
        <f t="shared" si="20"/>
        <v/>
      </c>
      <c r="AD168" s="55"/>
      <c r="AE168" s="161"/>
      <c r="AF168" s="1"/>
      <c r="AG168" s="1"/>
      <c r="AH168" s="1" t="str">
        <f t="shared" si="21"/>
        <v/>
      </c>
      <c r="AI168" s="55"/>
      <c r="AJ168" s="161"/>
      <c r="AK168" s="1"/>
      <c r="AL168" s="1"/>
      <c r="AM168" s="1" t="str">
        <f t="shared" si="22"/>
        <v/>
      </c>
      <c r="AN168" s="55"/>
      <c r="AO168" s="161"/>
      <c r="AP168" s="1"/>
      <c r="AQ168" s="1"/>
      <c r="AR168" s="1" t="str">
        <f t="shared" si="23"/>
        <v/>
      </c>
      <c r="AS168" s="55"/>
      <c r="AT168" s="161"/>
      <c r="AU168" s="1"/>
      <c r="AV168" s="1"/>
      <c r="AW168" s="1" t="str">
        <f t="shared" si="24"/>
        <v/>
      </c>
      <c r="AX168" s="55"/>
      <c r="AY168" s="161"/>
      <c r="AZ168" s="1"/>
      <c r="BA168" s="1"/>
      <c r="BB168" s="1" t="str">
        <f t="shared" si="25"/>
        <v/>
      </c>
      <c r="BC168" s="55"/>
      <c r="BD168" s="161"/>
      <c r="BE168" s="1"/>
      <c r="BF168" s="1"/>
      <c r="BG168" s="1" t="str">
        <f t="shared" si="26"/>
        <v/>
      </c>
      <c r="BH168" s="55"/>
      <c r="BI168" s="161"/>
      <c r="BJ168" s="1"/>
      <c r="BK168" s="1"/>
      <c r="BL168" s="1" t="str">
        <f t="shared" si="27"/>
        <v/>
      </c>
      <c r="BM168" s="55"/>
      <c r="BN168" s="161"/>
      <c r="BO168" s="1"/>
      <c r="BP168" s="1"/>
      <c r="BQ168" s="1" t="str">
        <f t="shared" si="28"/>
        <v/>
      </c>
      <c r="BR168" s="55"/>
      <c r="BS168" s="161"/>
    </row>
    <row r="169" spans="1:71" ht="15">
      <c r="A169" s="97"/>
      <c r="B169" s="97"/>
      <c r="C169" s="97"/>
      <c r="D169" s="97"/>
      <c r="E169" s="97"/>
      <c r="F169" s="97"/>
      <c r="G169" s="1"/>
      <c r="H169" s="1"/>
      <c r="I169" s="1"/>
      <c r="J169" s="4"/>
      <c r="K169" s="4"/>
      <c r="L169" s="4"/>
      <c r="M169" s="159"/>
      <c r="N169" s="176"/>
      <c r="O169" s="161"/>
      <c r="P169" s="161"/>
      <c r="Q169" s="161"/>
      <c r="R169" s="4"/>
      <c r="S169" s="4"/>
      <c r="T169" s="161"/>
      <c r="U169" s="161"/>
      <c r="V169" s="1"/>
      <c r="W169" s="1"/>
      <c r="X169" s="1" t="str">
        <f t="shared" si="29"/>
        <v/>
      </c>
      <c r="Y169" s="55"/>
      <c r="Z169" s="161"/>
      <c r="AA169" s="1"/>
      <c r="AB169" s="1"/>
      <c r="AC169" s="1" t="str">
        <f t="shared" si="20"/>
        <v/>
      </c>
      <c r="AD169" s="55"/>
      <c r="AE169" s="161"/>
      <c r="AF169" s="1"/>
      <c r="AG169" s="1"/>
      <c r="AH169" s="1" t="str">
        <f t="shared" si="21"/>
        <v/>
      </c>
      <c r="AI169" s="55"/>
      <c r="AJ169" s="161"/>
      <c r="AK169" s="1"/>
      <c r="AL169" s="1"/>
      <c r="AM169" s="1" t="str">
        <f t="shared" si="22"/>
        <v/>
      </c>
      <c r="AN169" s="55"/>
      <c r="AO169" s="161"/>
      <c r="AP169" s="1"/>
      <c r="AQ169" s="1"/>
      <c r="AR169" s="1" t="str">
        <f t="shared" si="23"/>
        <v/>
      </c>
      <c r="AS169" s="55"/>
      <c r="AT169" s="161"/>
      <c r="AU169" s="1"/>
      <c r="AV169" s="1"/>
      <c r="AW169" s="1" t="str">
        <f t="shared" si="24"/>
        <v/>
      </c>
      <c r="AX169" s="55"/>
      <c r="AY169" s="161"/>
      <c r="AZ169" s="1"/>
      <c r="BA169" s="1"/>
      <c r="BB169" s="1" t="str">
        <f t="shared" si="25"/>
        <v/>
      </c>
      <c r="BC169" s="55"/>
      <c r="BD169" s="161"/>
      <c r="BE169" s="1"/>
      <c r="BF169" s="1"/>
      <c r="BG169" s="1" t="str">
        <f t="shared" si="26"/>
        <v/>
      </c>
      <c r="BH169" s="55"/>
      <c r="BI169" s="161"/>
      <c r="BJ169" s="1"/>
      <c r="BK169" s="1"/>
      <c r="BL169" s="1" t="str">
        <f t="shared" si="27"/>
        <v/>
      </c>
      <c r="BM169" s="55"/>
      <c r="BN169" s="161"/>
      <c r="BO169" s="1"/>
      <c r="BP169" s="1"/>
      <c r="BQ169" s="1" t="str">
        <f t="shared" si="28"/>
        <v/>
      </c>
      <c r="BR169" s="55"/>
      <c r="BS169" s="161"/>
    </row>
    <row r="170" spans="1:71" ht="15">
      <c r="A170" s="97"/>
      <c r="B170" s="97"/>
      <c r="C170" s="97"/>
      <c r="D170" s="97"/>
      <c r="E170" s="97"/>
      <c r="F170" s="97"/>
      <c r="G170" s="1"/>
      <c r="H170" s="1"/>
      <c r="I170" s="1"/>
      <c r="J170" s="4"/>
      <c r="K170" s="4"/>
      <c r="L170" s="4"/>
      <c r="M170" s="159"/>
      <c r="N170" s="176"/>
      <c r="O170" s="161"/>
      <c r="P170" s="161"/>
      <c r="Q170" s="161"/>
      <c r="R170" s="4"/>
      <c r="S170" s="4"/>
      <c r="T170" s="161"/>
      <c r="U170" s="161"/>
      <c r="V170" s="1"/>
      <c r="W170" s="1"/>
      <c r="X170" s="1" t="str">
        <f t="shared" si="29"/>
        <v/>
      </c>
      <c r="Y170" s="55"/>
      <c r="Z170" s="161"/>
      <c r="AA170" s="1"/>
      <c r="AB170" s="1"/>
      <c r="AC170" s="1" t="str">
        <f t="shared" si="20"/>
        <v/>
      </c>
      <c r="AD170" s="55"/>
      <c r="AE170" s="161"/>
      <c r="AF170" s="1"/>
      <c r="AG170" s="1"/>
      <c r="AH170" s="1" t="str">
        <f t="shared" si="21"/>
        <v/>
      </c>
      <c r="AI170" s="55"/>
      <c r="AJ170" s="161"/>
      <c r="AK170" s="1"/>
      <c r="AL170" s="1"/>
      <c r="AM170" s="1" t="str">
        <f t="shared" si="22"/>
        <v/>
      </c>
      <c r="AN170" s="55"/>
      <c r="AO170" s="161"/>
      <c r="AP170" s="1"/>
      <c r="AQ170" s="1"/>
      <c r="AR170" s="1" t="str">
        <f t="shared" si="23"/>
        <v/>
      </c>
      <c r="AS170" s="55"/>
      <c r="AT170" s="161"/>
      <c r="AU170" s="1"/>
      <c r="AV170" s="1"/>
      <c r="AW170" s="1" t="str">
        <f t="shared" si="24"/>
        <v/>
      </c>
      <c r="AX170" s="55"/>
      <c r="AY170" s="161"/>
      <c r="AZ170" s="1"/>
      <c r="BA170" s="1"/>
      <c r="BB170" s="1" t="str">
        <f t="shared" si="25"/>
        <v/>
      </c>
      <c r="BC170" s="55"/>
      <c r="BD170" s="161"/>
      <c r="BE170" s="1"/>
      <c r="BF170" s="1"/>
      <c r="BG170" s="1" t="str">
        <f t="shared" si="26"/>
        <v/>
      </c>
      <c r="BH170" s="55"/>
      <c r="BI170" s="161"/>
      <c r="BJ170" s="1"/>
      <c r="BK170" s="1"/>
      <c r="BL170" s="1" t="str">
        <f t="shared" si="27"/>
        <v/>
      </c>
      <c r="BM170" s="55"/>
      <c r="BN170" s="161"/>
      <c r="BO170" s="1"/>
      <c r="BP170" s="1"/>
      <c r="BQ170" s="1" t="str">
        <f t="shared" si="28"/>
        <v/>
      </c>
      <c r="BR170" s="55"/>
      <c r="BS170" s="161"/>
    </row>
    <row r="171" spans="1:71" ht="15">
      <c r="A171" s="97"/>
      <c r="B171" s="97"/>
      <c r="C171" s="97"/>
      <c r="D171" s="97"/>
      <c r="E171" s="97"/>
      <c r="F171" s="97"/>
      <c r="G171" s="1"/>
      <c r="H171" s="1"/>
      <c r="I171" s="1"/>
      <c r="J171" s="4"/>
      <c r="K171" s="4"/>
      <c r="L171" s="4"/>
      <c r="M171" s="159"/>
      <c r="N171" s="176"/>
      <c r="O171" s="161"/>
      <c r="P171" s="161"/>
      <c r="Q171" s="161"/>
      <c r="R171" s="4"/>
      <c r="S171" s="4"/>
      <c r="T171" s="161"/>
      <c r="U171" s="161"/>
      <c r="V171" s="1"/>
      <c r="W171" s="1"/>
      <c r="X171" s="1" t="str">
        <f t="shared" si="29"/>
        <v/>
      </c>
      <c r="Y171" s="55"/>
      <c r="Z171" s="161"/>
      <c r="AA171" s="1"/>
      <c r="AB171" s="1"/>
      <c r="AC171" s="1" t="str">
        <f t="shared" si="20"/>
        <v/>
      </c>
      <c r="AD171" s="55"/>
      <c r="AE171" s="161"/>
      <c r="AF171" s="1"/>
      <c r="AG171" s="1"/>
      <c r="AH171" s="1" t="str">
        <f t="shared" si="21"/>
        <v/>
      </c>
      <c r="AI171" s="55"/>
      <c r="AJ171" s="161"/>
      <c r="AK171" s="1"/>
      <c r="AL171" s="1"/>
      <c r="AM171" s="1" t="str">
        <f t="shared" si="22"/>
        <v/>
      </c>
      <c r="AN171" s="55"/>
      <c r="AO171" s="161"/>
      <c r="AP171" s="1"/>
      <c r="AQ171" s="1"/>
      <c r="AR171" s="1" t="str">
        <f t="shared" si="23"/>
        <v/>
      </c>
      <c r="AS171" s="55"/>
      <c r="AT171" s="161"/>
      <c r="AU171" s="1"/>
      <c r="AV171" s="1"/>
      <c r="AW171" s="1" t="str">
        <f t="shared" si="24"/>
        <v/>
      </c>
      <c r="AX171" s="55"/>
      <c r="AY171" s="161"/>
      <c r="AZ171" s="1"/>
      <c r="BA171" s="1"/>
      <c r="BB171" s="1" t="str">
        <f t="shared" si="25"/>
        <v/>
      </c>
      <c r="BC171" s="55"/>
      <c r="BD171" s="161"/>
      <c r="BE171" s="1"/>
      <c r="BF171" s="1"/>
      <c r="BG171" s="1" t="str">
        <f t="shared" si="26"/>
        <v/>
      </c>
      <c r="BH171" s="55"/>
      <c r="BI171" s="161"/>
      <c r="BJ171" s="1"/>
      <c r="BK171" s="1"/>
      <c r="BL171" s="1" t="str">
        <f t="shared" si="27"/>
        <v/>
      </c>
      <c r="BM171" s="55"/>
      <c r="BN171" s="161"/>
      <c r="BO171" s="1"/>
      <c r="BP171" s="1"/>
      <c r="BQ171" s="1" t="str">
        <f t="shared" si="28"/>
        <v/>
      </c>
      <c r="BR171" s="55"/>
      <c r="BS171" s="161"/>
    </row>
    <row r="172" spans="1:71" ht="15">
      <c r="A172" s="97"/>
      <c r="B172" s="97"/>
      <c r="C172" s="97"/>
      <c r="D172" s="97"/>
      <c r="E172" s="97"/>
      <c r="F172" s="97"/>
      <c r="G172" s="1"/>
      <c r="H172" s="1"/>
      <c r="I172" s="1"/>
      <c r="J172" s="4"/>
      <c r="K172" s="4"/>
      <c r="L172" s="4"/>
      <c r="M172" s="159"/>
      <c r="N172" s="176"/>
      <c r="O172" s="161"/>
      <c r="P172" s="161"/>
      <c r="Q172" s="161"/>
      <c r="R172" s="4"/>
      <c r="S172" s="4"/>
      <c r="T172" s="161"/>
      <c r="U172" s="161"/>
      <c r="V172" s="1"/>
      <c r="W172" s="1"/>
      <c r="X172" s="1" t="str">
        <f t="shared" si="29"/>
        <v/>
      </c>
      <c r="Y172" s="55"/>
      <c r="Z172" s="161"/>
      <c r="AA172" s="1"/>
      <c r="AB172" s="1"/>
      <c r="AC172" s="1" t="str">
        <f t="shared" si="20"/>
        <v/>
      </c>
      <c r="AD172" s="55"/>
      <c r="AE172" s="161"/>
      <c r="AF172" s="1"/>
      <c r="AG172" s="1"/>
      <c r="AH172" s="1" t="str">
        <f t="shared" si="21"/>
        <v/>
      </c>
      <c r="AI172" s="55"/>
      <c r="AJ172" s="161"/>
      <c r="AK172" s="1"/>
      <c r="AL172" s="1"/>
      <c r="AM172" s="1" t="str">
        <f t="shared" si="22"/>
        <v/>
      </c>
      <c r="AN172" s="55"/>
      <c r="AO172" s="161"/>
      <c r="AP172" s="1"/>
      <c r="AQ172" s="1"/>
      <c r="AR172" s="1" t="str">
        <f t="shared" si="23"/>
        <v/>
      </c>
      <c r="AS172" s="55"/>
      <c r="AT172" s="161"/>
      <c r="AU172" s="1"/>
      <c r="AV172" s="1"/>
      <c r="AW172" s="1" t="str">
        <f t="shared" si="24"/>
        <v/>
      </c>
      <c r="AX172" s="55"/>
      <c r="AY172" s="161"/>
      <c r="AZ172" s="1"/>
      <c r="BA172" s="1"/>
      <c r="BB172" s="1" t="str">
        <f t="shared" si="25"/>
        <v/>
      </c>
      <c r="BC172" s="55"/>
      <c r="BD172" s="161"/>
      <c r="BE172" s="1"/>
      <c r="BF172" s="1"/>
      <c r="BG172" s="1" t="str">
        <f t="shared" si="26"/>
        <v/>
      </c>
      <c r="BH172" s="55"/>
      <c r="BI172" s="161"/>
      <c r="BJ172" s="1"/>
      <c r="BK172" s="1"/>
      <c r="BL172" s="1" t="str">
        <f t="shared" si="27"/>
        <v/>
      </c>
      <c r="BM172" s="55"/>
      <c r="BN172" s="161"/>
      <c r="BO172" s="1"/>
      <c r="BP172" s="1"/>
      <c r="BQ172" s="1" t="str">
        <f t="shared" si="28"/>
        <v/>
      </c>
      <c r="BR172" s="55"/>
      <c r="BS172" s="161"/>
    </row>
    <row r="173" spans="1:71" ht="15">
      <c r="A173" s="97"/>
      <c r="B173" s="97"/>
      <c r="C173" s="97"/>
      <c r="D173" s="97"/>
      <c r="E173" s="97"/>
      <c r="F173" s="97"/>
      <c r="G173" s="1"/>
      <c r="H173" s="1"/>
      <c r="I173" s="1"/>
      <c r="J173" s="4"/>
      <c r="K173" s="4"/>
      <c r="L173" s="4"/>
      <c r="M173" s="159"/>
      <c r="N173" s="176"/>
      <c r="O173" s="161"/>
      <c r="P173" s="161"/>
      <c r="Q173" s="161"/>
      <c r="R173" s="4"/>
      <c r="S173" s="4"/>
      <c r="T173" s="161"/>
      <c r="U173" s="161"/>
      <c r="V173" s="1"/>
      <c r="W173" s="1"/>
      <c r="X173" s="1" t="str">
        <f t="shared" si="29"/>
        <v/>
      </c>
      <c r="Y173" s="55"/>
      <c r="Z173" s="161"/>
      <c r="AA173" s="1"/>
      <c r="AB173" s="1"/>
      <c r="AC173" s="1" t="str">
        <f t="shared" si="20"/>
        <v/>
      </c>
      <c r="AD173" s="55"/>
      <c r="AE173" s="161"/>
      <c r="AF173" s="1"/>
      <c r="AG173" s="1"/>
      <c r="AH173" s="1" t="str">
        <f t="shared" si="21"/>
        <v/>
      </c>
      <c r="AI173" s="55"/>
      <c r="AJ173" s="161"/>
      <c r="AK173" s="1"/>
      <c r="AL173" s="1"/>
      <c r="AM173" s="1" t="str">
        <f t="shared" si="22"/>
        <v/>
      </c>
      <c r="AN173" s="55"/>
      <c r="AO173" s="161"/>
      <c r="AP173" s="1"/>
      <c r="AQ173" s="1"/>
      <c r="AR173" s="1" t="str">
        <f t="shared" si="23"/>
        <v/>
      </c>
      <c r="AS173" s="55"/>
      <c r="AT173" s="161"/>
      <c r="AU173" s="1"/>
      <c r="AV173" s="1"/>
      <c r="AW173" s="1" t="str">
        <f t="shared" si="24"/>
        <v/>
      </c>
      <c r="AX173" s="55"/>
      <c r="AY173" s="161"/>
      <c r="AZ173" s="1"/>
      <c r="BA173" s="1"/>
      <c r="BB173" s="1" t="str">
        <f t="shared" si="25"/>
        <v/>
      </c>
      <c r="BC173" s="55"/>
      <c r="BD173" s="161"/>
      <c r="BE173" s="1"/>
      <c r="BF173" s="1"/>
      <c r="BG173" s="1" t="str">
        <f t="shared" si="26"/>
        <v/>
      </c>
      <c r="BH173" s="55"/>
      <c r="BI173" s="161"/>
      <c r="BJ173" s="1"/>
      <c r="BK173" s="1"/>
      <c r="BL173" s="1" t="str">
        <f t="shared" si="27"/>
        <v/>
      </c>
      <c r="BM173" s="55"/>
      <c r="BN173" s="161"/>
      <c r="BO173" s="1"/>
      <c r="BP173" s="1"/>
      <c r="BQ173" s="1" t="str">
        <f t="shared" si="28"/>
        <v/>
      </c>
      <c r="BR173" s="55"/>
      <c r="BS173" s="161"/>
    </row>
    <row r="174" spans="1:71" ht="15">
      <c r="A174" s="97"/>
      <c r="B174" s="97"/>
      <c r="C174" s="97"/>
      <c r="D174" s="97"/>
      <c r="E174" s="97"/>
      <c r="F174" s="97"/>
      <c r="G174" s="1"/>
      <c r="H174" s="1"/>
      <c r="I174" s="1"/>
      <c r="J174" s="4"/>
      <c r="K174" s="4"/>
      <c r="L174" s="4"/>
      <c r="M174" s="159"/>
      <c r="N174" s="176"/>
      <c r="O174" s="161"/>
      <c r="P174" s="161"/>
      <c r="Q174" s="161"/>
      <c r="R174" s="4"/>
      <c r="S174" s="4"/>
      <c r="T174" s="161"/>
      <c r="U174" s="161"/>
      <c r="V174" s="1"/>
      <c r="W174" s="1"/>
      <c r="X174" s="1" t="str">
        <f t="shared" si="29"/>
        <v/>
      </c>
      <c r="Y174" s="55"/>
      <c r="Z174" s="161"/>
      <c r="AA174" s="1"/>
      <c r="AB174" s="1"/>
      <c r="AC174" s="1" t="str">
        <f t="shared" si="20"/>
        <v/>
      </c>
      <c r="AD174" s="55"/>
      <c r="AE174" s="161"/>
      <c r="AF174" s="1"/>
      <c r="AG174" s="1"/>
      <c r="AH174" s="1" t="str">
        <f t="shared" si="21"/>
        <v/>
      </c>
      <c r="AI174" s="55"/>
      <c r="AJ174" s="161"/>
      <c r="AK174" s="1"/>
      <c r="AL174" s="1"/>
      <c r="AM174" s="1" t="str">
        <f t="shared" si="22"/>
        <v/>
      </c>
      <c r="AN174" s="55"/>
      <c r="AO174" s="161"/>
      <c r="AP174" s="1"/>
      <c r="AQ174" s="1"/>
      <c r="AR174" s="1" t="str">
        <f t="shared" si="23"/>
        <v/>
      </c>
      <c r="AS174" s="55"/>
      <c r="AT174" s="161"/>
      <c r="AU174" s="1"/>
      <c r="AV174" s="1"/>
      <c r="AW174" s="1" t="str">
        <f t="shared" si="24"/>
        <v/>
      </c>
      <c r="AX174" s="55"/>
      <c r="AY174" s="161"/>
      <c r="AZ174" s="1"/>
      <c r="BA174" s="1"/>
      <c r="BB174" s="1" t="str">
        <f t="shared" si="25"/>
        <v/>
      </c>
      <c r="BC174" s="55"/>
      <c r="BD174" s="161"/>
      <c r="BE174" s="1"/>
      <c r="BF174" s="1"/>
      <c r="BG174" s="1" t="str">
        <f t="shared" si="26"/>
        <v/>
      </c>
      <c r="BH174" s="55"/>
      <c r="BI174" s="161"/>
      <c r="BJ174" s="1"/>
      <c r="BK174" s="1"/>
      <c r="BL174" s="1" t="str">
        <f t="shared" si="27"/>
        <v/>
      </c>
      <c r="BM174" s="55"/>
      <c r="BN174" s="161"/>
      <c r="BO174" s="1"/>
      <c r="BP174" s="1"/>
      <c r="BQ174" s="1" t="str">
        <f t="shared" si="28"/>
        <v/>
      </c>
      <c r="BR174" s="55"/>
      <c r="BS174" s="161"/>
    </row>
    <row r="175" spans="1:71" ht="15">
      <c r="A175" s="97"/>
      <c r="B175" s="97"/>
      <c r="C175" s="97"/>
      <c r="D175" s="97"/>
      <c r="E175" s="97"/>
      <c r="F175" s="97"/>
      <c r="G175" s="1"/>
      <c r="H175" s="1"/>
      <c r="I175" s="1"/>
      <c r="J175" s="4"/>
      <c r="K175" s="4"/>
      <c r="L175" s="4"/>
      <c r="M175" s="159"/>
      <c r="N175" s="176"/>
      <c r="O175" s="161"/>
      <c r="P175" s="161"/>
      <c r="Q175" s="161"/>
      <c r="R175" s="4"/>
      <c r="S175" s="4"/>
      <c r="T175" s="161"/>
      <c r="U175" s="161"/>
      <c r="V175" s="1"/>
      <c r="W175" s="1"/>
      <c r="X175" s="1" t="str">
        <f t="shared" si="29"/>
        <v/>
      </c>
      <c r="Y175" s="55"/>
      <c r="Z175" s="161"/>
      <c r="AA175" s="1"/>
      <c r="AB175" s="1"/>
      <c r="AC175" s="1" t="str">
        <f t="shared" si="20"/>
        <v/>
      </c>
      <c r="AD175" s="55"/>
      <c r="AE175" s="161"/>
      <c r="AF175" s="1"/>
      <c r="AG175" s="1"/>
      <c r="AH175" s="1" t="str">
        <f t="shared" si="21"/>
        <v/>
      </c>
      <c r="AI175" s="55"/>
      <c r="AJ175" s="161"/>
      <c r="AK175" s="1"/>
      <c r="AL175" s="1"/>
      <c r="AM175" s="1" t="str">
        <f t="shared" si="22"/>
        <v/>
      </c>
      <c r="AN175" s="55"/>
      <c r="AO175" s="161"/>
      <c r="AP175" s="1"/>
      <c r="AQ175" s="1"/>
      <c r="AR175" s="1" t="str">
        <f t="shared" si="23"/>
        <v/>
      </c>
      <c r="AS175" s="55"/>
      <c r="AT175" s="161"/>
      <c r="AU175" s="1"/>
      <c r="AV175" s="1"/>
      <c r="AW175" s="1" t="str">
        <f t="shared" si="24"/>
        <v/>
      </c>
      <c r="AX175" s="55"/>
      <c r="AY175" s="161"/>
      <c r="AZ175" s="1"/>
      <c r="BA175" s="1"/>
      <c r="BB175" s="1" t="str">
        <f t="shared" si="25"/>
        <v/>
      </c>
      <c r="BC175" s="55"/>
      <c r="BD175" s="161"/>
      <c r="BE175" s="1"/>
      <c r="BF175" s="1"/>
      <c r="BG175" s="1" t="str">
        <f t="shared" si="26"/>
        <v/>
      </c>
      <c r="BH175" s="55"/>
      <c r="BI175" s="161"/>
      <c r="BJ175" s="1"/>
      <c r="BK175" s="1"/>
      <c r="BL175" s="1" t="str">
        <f t="shared" si="27"/>
        <v/>
      </c>
      <c r="BM175" s="55"/>
      <c r="BN175" s="161"/>
      <c r="BO175" s="1"/>
      <c r="BP175" s="1"/>
      <c r="BQ175" s="1" t="str">
        <f t="shared" si="28"/>
        <v/>
      </c>
      <c r="BR175" s="55"/>
      <c r="BS175" s="161"/>
    </row>
    <row r="176" spans="1:71" ht="15">
      <c r="A176" s="97"/>
      <c r="B176" s="97"/>
      <c r="C176" s="97"/>
      <c r="D176" s="97"/>
      <c r="E176" s="97"/>
      <c r="F176" s="97"/>
      <c r="G176" s="1"/>
      <c r="H176" s="1"/>
      <c r="I176" s="1"/>
      <c r="J176" s="4"/>
      <c r="K176" s="4"/>
      <c r="L176" s="4"/>
      <c r="M176" s="159"/>
      <c r="N176" s="176"/>
      <c r="O176" s="161"/>
      <c r="P176" s="161"/>
      <c r="Q176" s="161"/>
      <c r="R176" s="4"/>
      <c r="S176" s="4"/>
      <c r="T176" s="161"/>
      <c r="U176" s="161"/>
      <c r="V176" s="1"/>
      <c r="W176" s="1"/>
      <c r="X176" s="1" t="str">
        <f t="shared" si="29"/>
        <v/>
      </c>
      <c r="Y176" s="55"/>
      <c r="Z176" s="161"/>
      <c r="AA176" s="1"/>
      <c r="AB176" s="1"/>
      <c r="AC176" s="1" t="str">
        <f t="shared" si="20"/>
        <v/>
      </c>
      <c r="AD176" s="55"/>
      <c r="AE176" s="161"/>
      <c r="AF176" s="1"/>
      <c r="AG176" s="1"/>
      <c r="AH176" s="1" t="str">
        <f t="shared" si="21"/>
        <v/>
      </c>
      <c r="AI176" s="55"/>
      <c r="AJ176" s="161"/>
      <c r="AK176" s="1"/>
      <c r="AL176" s="1"/>
      <c r="AM176" s="1" t="str">
        <f t="shared" si="22"/>
        <v/>
      </c>
      <c r="AN176" s="55"/>
      <c r="AO176" s="161"/>
      <c r="AP176" s="1"/>
      <c r="AQ176" s="1"/>
      <c r="AR176" s="1" t="str">
        <f t="shared" si="23"/>
        <v/>
      </c>
      <c r="AS176" s="55"/>
      <c r="AT176" s="161"/>
      <c r="AU176" s="1"/>
      <c r="AV176" s="1"/>
      <c r="AW176" s="1" t="str">
        <f t="shared" si="24"/>
        <v/>
      </c>
      <c r="AX176" s="55"/>
      <c r="AY176" s="161"/>
      <c r="AZ176" s="1"/>
      <c r="BA176" s="1"/>
      <c r="BB176" s="1" t="str">
        <f t="shared" si="25"/>
        <v/>
      </c>
      <c r="BC176" s="55"/>
      <c r="BD176" s="161"/>
      <c r="BE176" s="1"/>
      <c r="BF176" s="1"/>
      <c r="BG176" s="1" t="str">
        <f t="shared" si="26"/>
        <v/>
      </c>
      <c r="BH176" s="55"/>
      <c r="BI176" s="161"/>
      <c r="BJ176" s="1"/>
      <c r="BK176" s="1"/>
      <c r="BL176" s="1" t="str">
        <f t="shared" si="27"/>
        <v/>
      </c>
      <c r="BM176" s="55"/>
      <c r="BN176" s="161"/>
      <c r="BO176" s="1"/>
      <c r="BP176" s="1"/>
      <c r="BQ176" s="1" t="str">
        <f t="shared" si="28"/>
        <v/>
      </c>
      <c r="BR176" s="55"/>
      <c r="BS176" s="161"/>
    </row>
    <row r="177" spans="1:71" ht="15">
      <c r="A177" s="97"/>
      <c r="B177" s="97"/>
      <c r="C177" s="97"/>
      <c r="D177" s="97"/>
      <c r="E177" s="97"/>
      <c r="F177" s="97"/>
      <c r="G177" s="1"/>
      <c r="H177" s="1"/>
      <c r="I177" s="1"/>
      <c r="J177" s="4"/>
      <c r="K177" s="4"/>
      <c r="L177" s="4"/>
      <c r="M177" s="159"/>
      <c r="N177" s="176"/>
      <c r="O177" s="161"/>
      <c r="P177" s="161"/>
      <c r="Q177" s="161"/>
      <c r="R177" s="4"/>
      <c r="S177" s="4"/>
      <c r="T177" s="161"/>
      <c r="U177" s="161"/>
      <c r="V177" s="1"/>
      <c r="W177" s="1"/>
      <c r="X177" s="1" t="str">
        <f t="shared" si="29"/>
        <v/>
      </c>
      <c r="Y177" s="55"/>
      <c r="Z177" s="161"/>
      <c r="AA177" s="1"/>
      <c r="AB177" s="1"/>
      <c r="AC177" s="1" t="str">
        <f t="shared" si="20"/>
        <v/>
      </c>
      <c r="AD177" s="55"/>
      <c r="AE177" s="161"/>
      <c r="AF177" s="1"/>
      <c r="AG177" s="1"/>
      <c r="AH177" s="1" t="str">
        <f t="shared" si="21"/>
        <v/>
      </c>
      <c r="AI177" s="55"/>
      <c r="AJ177" s="161"/>
      <c r="AK177" s="1"/>
      <c r="AL177" s="1"/>
      <c r="AM177" s="1" t="str">
        <f t="shared" si="22"/>
        <v/>
      </c>
      <c r="AN177" s="55"/>
      <c r="AO177" s="161"/>
      <c r="AP177" s="1"/>
      <c r="AQ177" s="1"/>
      <c r="AR177" s="1" t="str">
        <f t="shared" si="23"/>
        <v/>
      </c>
      <c r="AS177" s="55"/>
      <c r="AT177" s="161"/>
      <c r="AU177" s="1"/>
      <c r="AV177" s="1"/>
      <c r="AW177" s="1" t="str">
        <f t="shared" si="24"/>
        <v/>
      </c>
      <c r="AX177" s="55"/>
      <c r="AY177" s="161"/>
      <c r="AZ177" s="1"/>
      <c r="BA177" s="1"/>
      <c r="BB177" s="1" t="str">
        <f t="shared" si="25"/>
        <v/>
      </c>
      <c r="BC177" s="55"/>
      <c r="BD177" s="161"/>
      <c r="BE177" s="1"/>
      <c r="BF177" s="1"/>
      <c r="BG177" s="1" t="str">
        <f t="shared" si="26"/>
        <v/>
      </c>
      <c r="BH177" s="55"/>
      <c r="BI177" s="161"/>
      <c r="BJ177" s="1"/>
      <c r="BK177" s="1"/>
      <c r="BL177" s="1" t="str">
        <f t="shared" si="27"/>
        <v/>
      </c>
      <c r="BM177" s="55"/>
      <c r="BN177" s="161"/>
      <c r="BO177" s="1"/>
      <c r="BP177" s="1"/>
      <c r="BQ177" s="1" t="str">
        <f t="shared" si="28"/>
        <v/>
      </c>
      <c r="BR177" s="55"/>
      <c r="BS177" s="161"/>
    </row>
    <row r="178" spans="1:71" ht="15">
      <c r="A178" s="97"/>
      <c r="B178" s="97"/>
      <c r="C178" s="97"/>
      <c r="D178" s="97"/>
      <c r="E178" s="97"/>
      <c r="F178" s="97"/>
      <c r="G178" s="1"/>
      <c r="H178" s="1"/>
      <c r="I178" s="1"/>
      <c r="J178" s="4"/>
      <c r="K178" s="4"/>
      <c r="L178" s="4"/>
      <c r="M178" s="159"/>
      <c r="N178" s="176"/>
      <c r="O178" s="161"/>
      <c r="P178" s="161"/>
      <c r="Q178" s="161"/>
      <c r="R178" s="4"/>
      <c r="S178" s="4"/>
      <c r="T178" s="161"/>
      <c r="U178" s="161"/>
      <c r="V178" s="1"/>
      <c r="W178" s="1"/>
      <c r="X178" s="1" t="str">
        <f t="shared" si="29"/>
        <v/>
      </c>
      <c r="Y178" s="55"/>
      <c r="Z178" s="161"/>
      <c r="AA178" s="1"/>
      <c r="AB178" s="1"/>
      <c r="AC178" s="1" t="str">
        <f t="shared" si="20"/>
        <v/>
      </c>
      <c r="AD178" s="55"/>
      <c r="AE178" s="161"/>
      <c r="AF178" s="1"/>
      <c r="AG178" s="1"/>
      <c r="AH178" s="1" t="str">
        <f t="shared" si="21"/>
        <v/>
      </c>
      <c r="AI178" s="55"/>
      <c r="AJ178" s="161"/>
      <c r="AK178" s="1"/>
      <c r="AL178" s="1"/>
      <c r="AM178" s="1" t="str">
        <f t="shared" si="22"/>
        <v/>
      </c>
      <c r="AN178" s="55"/>
      <c r="AO178" s="161"/>
      <c r="AP178" s="1"/>
      <c r="AQ178" s="1"/>
      <c r="AR178" s="1" t="str">
        <f t="shared" si="23"/>
        <v/>
      </c>
      <c r="AS178" s="55"/>
      <c r="AT178" s="161"/>
      <c r="AU178" s="1"/>
      <c r="AV178" s="1"/>
      <c r="AW178" s="1" t="str">
        <f t="shared" si="24"/>
        <v/>
      </c>
      <c r="AX178" s="55"/>
      <c r="AY178" s="161"/>
      <c r="AZ178" s="1"/>
      <c r="BA178" s="1"/>
      <c r="BB178" s="1" t="str">
        <f t="shared" si="25"/>
        <v/>
      </c>
      <c r="BC178" s="55"/>
      <c r="BD178" s="161"/>
      <c r="BE178" s="1"/>
      <c r="BF178" s="1"/>
      <c r="BG178" s="1" t="str">
        <f t="shared" si="26"/>
        <v/>
      </c>
      <c r="BH178" s="55"/>
      <c r="BI178" s="161"/>
      <c r="BJ178" s="1"/>
      <c r="BK178" s="1"/>
      <c r="BL178" s="1" t="str">
        <f t="shared" si="27"/>
        <v/>
      </c>
      <c r="BM178" s="55"/>
      <c r="BN178" s="161"/>
      <c r="BO178" s="1"/>
      <c r="BP178" s="1"/>
      <c r="BQ178" s="1" t="str">
        <f t="shared" si="28"/>
        <v/>
      </c>
      <c r="BR178" s="55"/>
      <c r="BS178" s="161"/>
    </row>
    <row r="179" spans="1:71" ht="15">
      <c r="A179" s="97"/>
      <c r="B179" s="97"/>
      <c r="C179" s="97"/>
      <c r="D179" s="97"/>
      <c r="E179" s="97"/>
      <c r="F179" s="97"/>
      <c r="G179" s="1"/>
      <c r="H179" s="1"/>
      <c r="I179" s="1"/>
      <c r="J179" s="4"/>
      <c r="K179" s="4"/>
      <c r="L179" s="4"/>
      <c r="M179" s="159"/>
      <c r="N179" s="176"/>
      <c r="O179" s="161"/>
      <c r="P179" s="161"/>
      <c r="Q179" s="161"/>
      <c r="R179" s="4"/>
      <c r="S179" s="4"/>
      <c r="T179" s="161"/>
      <c r="U179" s="161"/>
      <c r="V179" s="1"/>
      <c r="W179" s="1"/>
      <c r="X179" s="1" t="str">
        <f t="shared" si="29"/>
        <v/>
      </c>
      <c r="Y179" s="55"/>
      <c r="Z179" s="161"/>
      <c r="AA179" s="1"/>
      <c r="AB179" s="1"/>
      <c r="AC179" s="1" t="str">
        <f t="shared" si="20"/>
        <v/>
      </c>
      <c r="AD179" s="55"/>
      <c r="AE179" s="161"/>
      <c r="AF179" s="1"/>
      <c r="AG179" s="1"/>
      <c r="AH179" s="1" t="str">
        <f t="shared" si="21"/>
        <v/>
      </c>
      <c r="AI179" s="55"/>
      <c r="AJ179" s="161"/>
      <c r="AK179" s="1"/>
      <c r="AL179" s="1"/>
      <c r="AM179" s="1" t="str">
        <f t="shared" si="22"/>
        <v/>
      </c>
      <c r="AN179" s="55"/>
      <c r="AO179" s="161"/>
      <c r="AP179" s="1"/>
      <c r="AQ179" s="1"/>
      <c r="AR179" s="1" t="str">
        <f t="shared" si="23"/>
        <v/>
      </c>
      <c r="AS179" s="55"/>
      <c r="AT179" s="161"/>
      <c r="AU179" s="1"/>
      <c r="AV179" s="1"/>
      <c r="AW179" s="1" t="str">
        <f t="shared" si="24"/>
        <v/>
      </c>
      <c r="AX179" s="55"/>
      <c r="AY179" s="161"/>
      <c r="AZ179" s="1"/>
      <c r="BA179" s="1"/>
      <c r="BB179" s="1" t="str">
        <f t="shared" si="25"/>
        <v/>
      </c>
      <c r="BC179" s="55"/>
      <c r="BD179" s="161"/>
      <c r="BE179" s="1"/>
      <c r="BF179" s="1"/>
      <c r="BG179" s="1" t="str">
        <f t="shared" si="26"/>
        <v/>
      </c>
      <c r="BH179" s="55"/>
      <c r="BI179" s="161"/>
      <c r="BJ179" s="1"/>
      <c r="BK179" s="1"/>
      <c r="BL179" s="1" t="str">
        <f t="shared" si="27"/>
        <v/>
      </c>
      <c r="BM179" s="55"/>
      <c r="BN179" s="161"/>
      <c r="BO179" s="1"/>
      <c r="BP179" s="1"/>
      <c r="BQ179" s="1" t="str">
        <f t="shared" si="28"/>
        <v/>
      </c>
      <c r="BR179" s="55"/>
      <c r="BS179" s="161"/>
    </row>
    <row r="180" spans="1:71" ht="15">
      <c r="A180" s="97"/>
      <c r="B180" s="97"/>
      <c r="C180" s="97"/>
      <c r="D180" s="97"/>
      <c r="E180" s="97"/>
      <c r="F180" s="97"/>
      <c r="G180" s="1"/>
      <c r="H180" s="1"/>
      <c r="I180" s="1"/>
      <c r="J180" s="4"/>
      <c r="K180" s="4"/>
      <c r="L180" s="4"/>
      <c r="M180" s="159"/>
      <c r="N180" s="176"/>
      <c r="O180" s="161"/>
      <c r="P180" s="161"/>
      <c r="Q180" s="161"/>
      <c r="R180" s="4"/>
      <c r="S180" s="4"/>
      <c r="T180" s="161"/>
      <c r="U180" s="161"/>
      <c r="V180" s="1"/>
      <c r="W180" s="1"/>
      <c r="X180" s="1" t="str">
        <f t="shared" si="29"/>
        <v/>
      </c>
      <c r="Y180" s="55"/>
      <c r="Z180" s="161"/>
      <c r="AA180" s="1"/>
      <c r="AB180" s="1"/>
      <c r="AC180" s="1" t="str">
        <f t="shared" si="20"/>
        <v/>
      </c>
      <c r="AD180" s="55"/>
      <c r="AE180" s="161"/>
      <c r="AF180" s="1"/>
      <c r="AG180" s="1"/>
      <c r="AH180" s="1" t="str">
        <f t="shared" si="21"/>
        <v/>
      </c>
      <c r="AI180" s="55"/>
      <c r="AJ180" s="161"/>
      <c r="AK180" s="1"/>
      <c r="AL180" s="1"/>
      <c r="AM180" s="1" t="str">
        <f t="shared" si="22"/>
        <v/>
      </c>
      <c r="AN180" s="55"/>
      <c r="AO180" s="161"/>
      <c r="AP180" s="1"/>
      <c r="AQ180" s="1"/>
      <c r="AR180" s="1" t="str">
        <f t="shared" si="23"/>
        <v/>
      </c>
      <c r="AS180" s="55"/>
      <c r="AT180" s="161"/>
      <c r="AU180" s="1"/>
      <c r="AV180" s="1"/>
      <c r="AW180" s="1" t="str">
        <f t="shared" si="24"/>
        <v/>
      </c>
      <c r="AX180" s="55"/>
      <c r="AY180" s="161"/>
      <c r="AZ180" s="1"/>
      <c r="BA180" s="1"/>
      <c r="BB180" s="1" t="str">
        <f t="shared" si="25"/>
        <v/>
      </c>
      <c r="BC180" s="55"/>
      <c r="BD180" s="161"/>
      <c r="BE180" s="1"/>
      <c r="BF180" s="1"/>
      <c r="BG180" s="1" t="str">
        <f t="shared" si="26"/>
        <v/>
      </c>
      <c r="BH180" s="55"/>
      <c r="BI180" s="161"/>
      <c r="BJ180" s="1"/>
      <c r="BK180" s="1"/>
      <c r="BL180" s="1" t="str">
        <f t="shared" si="27"/>
        <v/>
      </c>
      <c r="BM180" s="55"/>
      <c r="BN180" s="161"/>
      <c r="BO180" s="1"/>
      <c r="BP180" s="1"/>
      <c r="BQ180" s="1" t="str">
        <f t="shared" si="28"/>
        <v/>
      </c>
      <c r="BR180" s="55"/>
      <c r="BS180" s="161"/>
    </row>
    <row r="181" spans="1:71" ht="15">
      <c r="A181" s="97"/>
      <c r="B181" s="97"/>
      <c r="C181" s="97"/>
      <c r="D181" s="97"/>
      <c r="E181" s="97"/>
      <c r="F181" s="97"/>
      <c r="G181" s="1"/>
      <c r="H181" s="1"/>
      <c r="I181" s="1"/>
      <c r="J181" s="4"/>
      <c r="K181" s="4"/>
      <c r="L181" s="4"/>
      <c r="M181" s="159"/>
      <c r="N181" s="176"/>
      <c r="O181" s="161"/>
      <c r="P181" s="161"/>
      <c r="Q181" s="161"/>
      <c r="R181" s="4"/>
      <c r="S181" s="4"/>
      <c r="T181" s="161"/>
      <c r="U181" s="161"/>
      <c r="V181" s="1"/>
      <c r="W181" s="1"/>
      <c r="X181" s="1" t="str">
        <f t="shared" si="29"/>
        <v/>
      </c>
      <c r="Y181" s="55"/>
      <c r="Z181" s="161"/>
      <c r="AA181" s="1"/>
      <c r="AB181" s="1"/>
      <c r="AC181" s="1" t="str">
        <f t="shared" si="20"/>
        <v/>
      </c>
      <c r="AD181" s="55"/>
      <c r="AE181" s="161"/>
      <c r="AF181" s="1"/>
      <c r="AG181" s="1"/>
      <c r="AH181" s="1" t="str">
        <f t="shared" si="21"/>
        <v/>
      </c>
      <c r="AI181" s="55"/>
      <c r="AJ181" s="161"/>
      <c r="AK181" s="1"/>
      <c r="AL181" s="1"/>
      <c r="AM181" s="1" t="str">
        <f t="shared" si="22"/>
        <v/>
      </c>
      <c r="AN181" s="55"/>
      <c r="AO181" s="161"/>
      <c r="AP181" s="1"/>
      <c r="AQ181" s="1"/>
      <c r="AR181" s="1" t="str">
        <f t="shared" si="23"/>
        <v/>
      </c>
      <c r="AS181" s="55"/>
      <c r="AT181" s="161"/>
      <c r="AU181" s="1"/>
      <c r="AV181" s="1"/>
      <c r="AW181" s="1" t="str">
        <f t="shared" si="24"/>
        <v/>
      </c>
      <c r="AX181" s="55"/>
      <c r="AY181" s="161"/>
      <c r="AZ181" s="1"/>
      <c r="BA181" s="1"/>
      <c r="BB181" s="1" t="str">
        <f t="shared" si="25"/>
        <v/>
      </c>
      <c r="BC181" s="55"/>
      <c r="BD181" s="161"/>
      <c r="BE181" s="1"/>
      <c r="BF181" s="1"/>
      <c r="BG181" s="1" t="str">
        <f t="shared" si="26"/>
        <v/>
      </c>
      <c r="BH181" s="55"/>
      <c r="BI181" s="161"/>
      <c r="BJ181" s="1"/>
      <c r="BK181" s="1"/>
      <c r="BL181" s="1" t="str">
        <f t="shared" si="27"/>
        <v/>
      </c>
      <c r="BM181" s="55"/>
      <c r="BN181" s="161"/>
      <c r="BO181" s="1"/>
      <c r="BP181" s="1"/>
      <c r="BQ181" s="1" t="str">
        <f t="shared" si="28"/>
        <v/>
      </c>
      <c r="BR181" s="55"/>
      <c r="BS181" s="161"/>
    </row>
    <row r="182" spans="1:71" ht="15">
      <c r="A182" s="97"/>
      <c r="B182" s="97"/>
      <c r="C182" s="97"/>
      <c r="D182" s="97"/>
      <c r="E182" s="97"/>
      <c r="F182" s="97"/>
      <c r="G182" s="1"/>
      <c r="H182" s="1"/>
      <c r="I182" s="1"/>
      <c r="J182" s="4"/>
      <c r="K182" s="4"/>
      <c r="L182" s="4"/>
      <c r="M182" s="159"/>
      <c r="N182" s="176"/>
      <c r="O182" s="161"/>
      <c r="P182" s="161"/>
      <c r="Q182" s="161"/>
      <c r="R182" s="4"/>
      <c r="S182" s="4"/>
      <c r="T182" s="161"/>
      <c r="U182" s="161"/>
      <c r="V182" s="1"/>
      <c r="W182" s="1"/>
      <c r="X182" s="1" t="str">
        <f t="shared" si="29"/>
        <v/>
      </c>
      <c r="Y182" s="55"/>
      <c r="Z182" s="161"/>
      <c r="AA182" s="1"/>
      <c r="AB182" s="1"/>
      <c r="AC182" s="1" t="str">
        <f t="shared" si="20"/>
        <v/>
      </c>
      <c r="AD182" s="55"/>
      <c r="AE182" s="161"/>
      <c r="AF182" s="1"/>
      <c r="AG182" s="1"/>
      <c r="AH182" s="1" t="str">
        <f t="shared" si="21"/>
        <v/>
      </c>
      <c r="AI182" s="55"/>
      <c r="AJ182" s="161"/>
      <c r="AK182" s="1"/>
      <c r="AL182" s="1"/>
      <c r="AM182" s="1" t="str">
        <f t="shared" si="22"/>
        <v/>
      </c>
      <c r="AN182" s="55"/>
      <c r="AO182" s="161"/>
      <c r="AP182" s="1"/>
      <c r="AQ182" s="1"/>
      <c r="AR182" s="1" t="str">
        <f t="shared" si="23"/>
        <v/>
      </c>
      <c r="AS182" s="55"/>
      <c r="AT182" s="161"/>
      <c r="AU182" s="1"/>
      <c r="AV182" s="1"/>
      <c r="AW182" s="1" t="str">
        <f t="shared" si="24"/>
        <v/>
      </c>
      <c r="AX182" s="55"/>
      <c r="AY182" s="161"/>
      <c r="AZ182" s="1"/>
      <c r="BA182" s="1"/>
      <c r="BB182" s="1" t="str">
        <f t="shared" si="25"/>
        <v/>
      </c>
      <c r="BC182" s="55"/>
      <c r="BD182" s="161"/>
      <c r="BE182" s="1"/>
      <c r="BF182" s="1"/>
      <c r="BG182" s="1" t="str">
        <f t="shared" si="26"/>
        <v/>
      </c>
      <c r="BH182" s="55"/>
      <c r="BI182" s="161"/>
      <c r="BJ182" s="1"/>
      <c r="BK182" s="1"/>
      <c r="BL182" s="1" t="str">
        <f t="shared" si="27"/>
        <v/>
      </c>
      <c r="BM182" s="55"/>
      <c r="BN182" s="161"/>
      <c r="BO182" s="1"/>
      <c r="BP182" s="1"/>
      <c r="BQ182" s="1" t="str">
        <f t="shared" si="28"/>
        <v/>
      </c>
      <c r="BR182" s="55"/>
      <c r="BS182" s="161"/>
    </row>
    <row r="183" spans="1:71" ht="15">
      <c r="A183" s="97"/>
      <c r="B183" s="97"/>
      <c r="C183" s="97"/>
      <c r="D183" s="97"/>
      <c r="E183" s="97"/>
      <c r="F183" s="97"/>
      <c r="G183" s="1"/>
      <c r="H183" s="1"/>
      <c r="I183" s="1"/>
      <c r="J183" s="4"/>
      <c r="K183" s="4"/>
      <c r="L183" s="4"/>
      <c r="M183" s="159"/>
      <c r="N183" s="176"/>
      <c r="O183" s="161"/>
      <c r="P183" s="161"/>
      <c r="Q183" s="161"/>
      <c r="R183" s="4"/>
      <c r="S183" s="4"/>
      <c r="T183" s="161"/>
      <c r="U183" s="161"/>
      <c r="V183" s="1"/>
      <c r="W183" s="1"/>
      <c r="X183" s="1" t="str">
        <f t="shared" si="29"/>
        <v/>
      </c>
      <c r="Y183" s="55"/>
      <c r="Z183" s="161"/>
      <c r="AA183" s="1"/>
      <c r="AB183" s="1"/>
      <c r="AC183" s="1" t="str">
        <f t="shared" si="20"/>
        <v/>
      </c>
      <c r="AD183" s="55"/>
      <c r="AE183" s="161"/>
      <c r="AF183" s="1"/>
      <c r="AG183" s="1"/>
      <c r="AH183" s="1" t="str">
        <f t="shared" si="21"/>
        <v/>
      </c>
      <c r="AI183" s="55"/>
      <c r="AJ183" s="161"/>
      <c r="AK183" s="1"/>
      <c r="AL183" s="1"/>
      <c r="AM183" s="1" t="str">
        <f t="shared" si="22"/>
        <v/>
      </c>
      <c r="AN183" s="55"/>
      <c r="AO183" s="161"/>
      <c r="AP183" s="1"/>
      <c r="AQ183" s="1"/>
      <c r="AR183" s="1" t="str">
        <f t="shared" si="23"/>
        <v/>
      </c>
      <c r="AS183" s="55"/>
      <c r="AT183" s="161"/>
      <c r="AU183" s="1"/>
      <c r="AV183" s="1"/>
      <c r="AW183" s="1" t="str">
        <f t="shared" si="24"/>
        <v/>
      </c>
      <c r="AX183" s="55"/>
      <c r="AY183" s="161"/>
      <c r="AZ183" s="1"/>
      <c r="BA183" s="1"/>
      <c r="BB183" s="1" t="str">
        <f t="shared" si="25"/>
        <v/>
      </c>
      <c r="BC183" s="55"/>
      <c r="BD183" s="161"/>
      <c r="BE183" s="1"/>
      <c r="BF183" s="1"/>
      <c r="BG183" s="1" t="str">
        <f t="shared" si="26"/>
        <v/>
      </c>
      <c r="BH183" s="55"/>
      <c r="BI183" s="161"/>
      <c r="BJ183" s="1"/>
      <c r="BK183" s="1"/>
      <c r="BL183" s="1" t="str">
        <f t="shared" si="27"/>
        <v/>
      </c>
      <c r="BM183" s="55"/>
      <c r="BN183" s="161"/>
      <c r="BO183" s="1"/>
      <c r="BP183" s="1"/>
      <c r="BQ183" s="1" t="str">
        <f t="shared" si="28"/>
        <v/>
      </c>
      <c r="BR183" s="55"/>
      <c r="BS183" s="161"/>
    </row>
    <row r="184" spans="1:71" ht="15">
      <c r="A184" s="97"/>
      <c r="B184" s="97"/>
      <c r="C184" s="97"/>
      <c r="D184" s="97"/>
      <c r="E184" s="97"/>
      <c r="F184" s="97"/>
      <c r="G184" s="1"/>
      <c r="H184" s="1"/>
      <c r="I184" s="1"/>
      <c r="J184" s="4"/>
      <c r="K184" s="4"/>
      <c r="L184" s="4"/>
      <c r="M184" s="159"/>
      <c r="N184" s="176"/>
      <c r="O184" s="161"/>
      <c r="P184" s="161"/>
      <c r="Q184" s="161"/>
      <c r="R184" s="4"/>
      <c r="S184" s="4"/>
      <c r="T184" s="161"/>
      <c r="U184" s="161"/>
      <c r="V184" s="1"/>
      <c r="W184" s="1"/>
      <c r="X184" s="1" t="str">
        <f t="shared" si="29"/>
        <v/>
      </c>
      <c r="Y184" s="55"/>
      <c r="Z184" s="161"/>
      <c r="AA184" s="1"/>
      <c r="AB184" s="1"/>
      <c r="AC184" s="1" t="str">
        <f t="shared" si="20"/>
        <v/>
      </c>
      <c r="AD184" s="55"/>
      <c r="AE184" s="161"/>
      <c r="AF184" s="1"/>
      <c r="AG184" s="1"/>
      <c r="AH184" s="1" t="str">
        <f t="shared" si="21"/>
        <v/>
      </c>
      <c r="AI184" s="55"/>
      <c r="AJ184" s="161"/>
      <c r="AK184" s="1"/>
      <c r="AL184" s="1"/>
      <c r="AM184" s="1" t="str">
        <f t="shared" si="22"/>
        <v/>
      </c>
      <c r="AN184" s="55"/>
      <c r="AO184" s="161"/>
      <c r="AP184" s="1"/>
      <c r="AQ184" s="1"/>
      <c r="AR184" s="1" t="str">
        <f t="shared" si="23"/>
        <v/>
      </c>
      <c r="AS184" s="55"/>
      <c r="AT184" s="161"/>
      <c r="AU184" s="1"/>
      <c r="AV184" s="1"/>
      <c r="AW184" s="1" t="str">
        <f t="shared" si="24"/>
        <v/>
      </c>
      <c r="AX184" s="55"/>
      <c r="AY184" s="161"/>
      <c r="AZ184" s="1"/>
      <c r="BA184" s="1"/>
      <c r="BB184" s="1" t="str">
        <f t="shared" si="25"/>
        <v/>
      </c>
      <c r="BC184" s="55"/>
      <c r="BD184" s="161"/>
      <c r="BE184" s="1"/>
      <c r="BF184" s="1"/>
      <c r="BG184" s="1" t="str">
        <f t="shared" si="26"/>
        <v/>
      </c>
      <c r="BH184" s="55"/>
      <c r="BI184" s="161"/>
      <c r="BJ184" s="1"/>
      <c r="BK184" s="1"/>
      <c r="BL184" s="1" t="str">
        <f t="shared" si="27"/>
        <v/>
      </c>
      <c r="BM184" s="55"/>
      <c r="BN184" s="161"/>
      <c r="BO184" s="1"/>
      <c r="BP184" s="1"/>
      <c r="BQ184" s="1" t="str">
        <f t="shared" si="28"/>
        <v/>
      </c>
      <c r="BR184" s="55"/>
      <c r="BS184" s="161"/>
    </row>
    <row r="185" spans="1:71" ht="15">
      <c r="A185" s="97"/>
      <c r="B185" s="97"/>
      <c r="C185" s="97"/>
      <c r="D185" s="97"/>
      <c r="E185" s="97"/>
      <c r="F185" s="97"/>
      <c r="G185" s="1"/>
      <c r="H185" s="1"/>
      <c r="I185" s="1"/>
      <c r="J185" s="4"/>
      <c r="K185" s="4"/>
      <c r="L185" s="4"/>
      <c r="M185" s="159"/>
      <c r="N185" s="176"/>
      <c r="O185" s="161"/>
      <c r="P185" s="161"/>
      <c r="Q185" s="161"/>
      <c r="R185" s="4"/>
      <c r="S185" s="4"/>
      <c r="T185" s="161"/>
      <c r="U185" s="161"/>
      <c r="V185" s="1"/>
      <c r="W185" s="1"/>
      <c r="X185" s="1" t="str">
        <f t="shared" si="29"/>
        <v/>
      </c>
      <c r="Y185" s="55"/>
      <c r="Z185" s="161"/>
      <c r="AA185" s="1"/>
      <c r="AB185" s="1"/>
      <c r="AC185" s="1" t="str">
        <f t="shared" si="20"/>
        <v/>
      </c>
      <c r="AD185" s="55"/>
      <c r="AE185" s="161"/>
      <c r="AF185" s="1"/>
      <c r="AG185" s="1"/>
      <c r="AH185" s="1" t="str">
        <f t="shared" si="21"/>
        <v/>
      </c>
      <c r="AI185" s="55"/>
      <c r="AJ185" s="161"/>
      <c r="AK185" s="1"/>
      <c r="AL185" s="1"/>
      <c r="AM185" s="1" t="str">
        <f t="shared" si="22"/>
        <v/>
      </c>
      <c r="AN185" s="55"/>
      <c r="AO185" s="161"/>
      <c r="AP185" s="1"/>
      <c r="AQ185" s="1"/>
      <c r="AR185" s="1" t="str">
        <f t="shared" si="23"/>
        <v/>
      </c>
      <c r="AS185" s="55"/>
      <c r="AT185" s="161"/>
      <c r="AU185" s="1"/>
      <c r="AV185" s="1"/>
      <c r="AW185" s="1" t="str">
        <f t="shared" si="24"/>
        <v/>
      </c>
      <c r="AX185" s="55"/>
      <c r="AY185" s="161"/>
      <c r="AZ185" s="1"/>
      <c r="BA185" s="1"/>
      <c r="BB185" s="1" t="str">
        <f t="shared" si="25"/>
        <v/>
      </c>
      <c r="BC185" s="55"/>
      <c r="BD185" s="161"/>
      <c r="BE185" s="1"/>
      <c r="BF185" s="1"/>
      <c r="BG185" s="1" t="str">
        <f t="shared" si="26"/>
        <v/>
      </c>
      <c r="BH185" s="55"/>
      <c r="BI185" s="161"/>
      <c r="BJ185" s="1"/>
      <c r="BK185" s="1"/>
      <c r="BL185" s="1" t="str">
        <f t="shared" si="27"/>
        <v/>
      </c>
      <c r="BM185" s="55"/>
      <c r="BN185" s="161"/>
      <c r="BO185" s="1"/>
      <c r="BP185" s="1"/>
      <c r="BQ185" s="1" t="str">
        <f t="shared" si="28"/>
        <v/>
      </c>
      <c r="BR185" s="55"/>
      <c r="BS185" s="161"/>
    </row>
    <row r="186" spans="1:71" ht="15">
      <c r="A186" s="97"/>
      <c r="B186" s="97"/>
      <c r="C186" s="97"/>
      <c r="D186" s="97"/>
      <c r="E186" s="97"/>
      <c r="F186" s="97"/>
      <c r="G186" s="1"/>
      <c r="H186" s="1"/>
      <c r="I186" s="1"/>
      <c r="J186" s="4"/>
      <c r="K186" s="4"/>
      <c r="L186" s="4"/>
      <c r="M186" s="159"/>
      <c r="N186" s="176"/>
      <c r="O186" s="161"/>
      <c r="P186" s="161"/>
      <c r="Q186" s="161"/>
      <c r="R186" s="4"/>
      <c r="S186" s="4"/>
      <c r="T186" s="161"/>
      <c r="U186" s="161"/>
      <c r="V186" s="1"/>
      <c r="W186" s="1"/>
      <c r="X186" s="1" t="str">
        <f t="shared" si="29"/>
        <v/>
      </c>
      <c r="Y186" s="55"/>
      <c r="Z186" s="161"/>
      <c r="AA186" s="1"/>
      <c r="AB186" s="1"/>
      <c r="AC186" s="1" t="str">
        <f t="shared" si="20"/>
        <v/>
      </c>
      <c r="AD186" s="55"/>
      <c r="AE186" s="161"/>
      <c r="AF186" s="1"/>
      <c r="AG186" s="1"/>
      <c r="AH186" s="1" t="str">
        <f t="shared" si="21"/>
        <v/>
      </c>
      <c r="AI186" s="55"/>
      <c r="AJ186" s="161"/>
      <c r="AK186" s="1"/>
      <c r="AL186" s="1"/>
      <c r="AM186" s="1" t="str">
        <f t="shared" si="22"/>
        <v/>
      </c>
      <c r="AN186" s="55"/>
      <c r="AO186" s="161"/>
      <c r="AP186" s="1"/>
      <c r="AQ186" s="1"/>
      <c r="AR186" s="1" t="str">
        <f t="shared" si="23"/>
        <v/>
      </c>
      <c r="AS186" s="55"/>
      <c r="AT186" s="161"/>
      <c r="AU186" s="1"/>
      <c r="AV186" s="1"/>
      <c r="AW186" s="1" t="str">
        <f t="shared" si="24"/>
        <v/>
      </c>
      <c r="AX186" s="55"/>
      <c r="AY186" s="161"/>
      <c r="AZ186" s="1"/>
      <c r="BA186" s="1"/>
      <c r="BB186" s="1" t="str">
        <f t="shared" si="25"/>
        <v/>
      </c>
      <c r="BC186" s="55"/>
      <c r="BD186" s="161"/>
      <c r="BE186" s="1"/>
      <c r="BF186" s="1"/>
      <c r="BG186" s="1" t="str">
        <f t="shared" si="26"/>
        <v/>
      </c>
      <c r="BH186" s="55"/>
      <c r="BI186" s="161"/>
      <c r="BJ186" s="1"/>
      <c r="BK186" s="1"/>
      <c r="BL186" s="1" t="str">
        <f t="shared" si="27"/>
        <v/>
      </c>
      <c r="BM186" s="55"/>
      <c r="BN186" s="161"/>
      <c r="BO186" s="1"/>
      <c r="BP186" s="1"/>
      <c r="BQ186" s="1" t="str">
        <f t="shared" si="28"/>
        <v/>
      </c>
      <c r="BR186" s="55"/>
      <c r="BS186" s="161"/>
    </row>
    <row r="187" spans="1:71" ht="15">
      <c r="A187" s="97"/>
      <c r="B187" s="97"/>
      <c r="C187" s="97"/>
      <c r="D187" s="97"/>
      <c r="E187" s="97"/>
      <c r="F187" s="97"/>
      <c r="G187" s="1"/>
      <c r="H187" s="1"/>
      <c r="I187" s="1"/>
      <c r="J187" s="4"/>
      <c r="K187" s="4"/>
      <c r="L187" s="4"/>
      <c r="M187" s="159"/>
      <c r="N187" s="176"/>
      <c r="O187" s="161"/>
      <c r="P187" s="161"/>
      <c r="Q187" s="161"/>
      <c r="R187" s="4"/>
      <c r="S187" s="4"/>
      <c r="T187" s="161"/>
      <c r="U187" s="161"/>
      <c r="V187" s="1"/>
      <c r="W187" s="1"/>
      <c r="X187" s="1" t="str">
        <f t="shared" si="29"/>
        <v/>
      </c>
      <c r="Y187" s="55"/>
      <c r="Z187" s="161"/>
      <c r="AA187" s="1"/>
      <c r="AB187" s="1"/>
      <c r="AC187" s="1" t="str">
        <f t="shared" si="20"/>
        <v/>
      </c>
      <c r="AD187" s="55"/>
      <c r="AE187" s="161"/>
      <c r="AF187" s="1"/>
      <c r="AG187" s="1"/>
      <c r="AH187" s="1" t="str">
        <f t="shared" si="21"/>
        <v/>
      </c>
      <c r="AI187" s="55"/>
      <c r="AJ187" s="161"/>
      <c r="AK187" s="1"/>
      <c r="AL187" s="1"/>
      <c r="AM187" s="1" t="str">
        <f t="shared" si="22"/>
        <v/>
      </c>
      <c r="AN187" s="55"/>
      <c r="AO187" s="161"/>
      <c r="AP187" s="1"/>
      <c r="AQ187" s="1"/>
      <c r="AR187" s="1" t="str">
        <f t="shared" si="23"/>
        <v/>
      </c>
      <c r="AS187" s="55"/>
      <c r="AT187" s="161"/>
      <c r="AU187" s="1"/>
      <c r="AV187" s="1"/>
      <c r="AW187" s="1" t="str">
        <f t="shared" si="24"/>
        <v/>
      </c>
      <c r="AX187" s="55"/>
      <c r="AY187" s="161"/>
      <c r="AZ187" s="1"/>
      <c r="BA187" s="1"/>
      <c r="BB187" s="1" t="str">
        <f t="shared" si="25"/>
        <v/>
      </c>
      <c r="BC187" s="55"/>
      <c r="BD187" s="161"/>
      <c r="BE187" s="1"/>
      <c r="BF187" s="1"/>
      <c r="BG187" s="1" t="str">
        <f t="shared" si="26"/>
        <v/>
      </c>
      <c r="BH187" s="55"/>
      <c r="BI187" s="161"/>
      <c r="BJ187" s="1"/>
      <c r="BK187" s="1"/>
      <c r="BL187" s="1" t="str">
        <f t="shared" si="27"/>
        <v/>
      </c>
      <c r="BM187" s="55"/>
      <c r="BN187" s="161"/>
      <c r="BO187" s="1"/>
      <c r="BP187" s="1"/>
      <c r="BQ187" s="1" t="str">
        <f t="shared" si="28"/>
        <v/>
      </c>
      <c r="BR187" s="55"/>
      <c r="BS187" s="161"/>
    </row>
    <row r="188" spans="1:71" ht="15">
      <c r="A188" s="97"/>
      <c r="B188" s="97"/>
      <c r="C188" s="97"/>
      <c r="D188" s="97"/>
      <c r="E188" s="97"/>
      <c r="F188" s="97"/>
      <c r="G188" s="1"/>
      <c r="H188" s="1"/>
      <c r="I188" s="1"/>
      <c r="J188" s="4"/>
      <c r="K188" s="4"/>
      <c r="L188" s="4"/>
      <c r="M188" s="159"/>
      <c r="N188" s="176"/>
      <c r="O188" s="161"/>
      <c r="P188" s="161"/>
      <c r="Q188" s="161"/>
      <c r="R188" s="4"/>
      <c r="S188" s="4"/>
      <c r="T188" s="161"/>
      <c r="U188" s="161"/>
      <c r="V188" s="1"/>
      <c r="W188" s="1"/>
      <c r="X188" s="1" t="str">
        <f t="shared" si="29"/>
        <v/>
      </c>
      <c r="Y188" s="55"/>
      <c r="Z188" s="161"/>
      <c r="AA188" s="1"/>
      <c r="AB188" s="1"/>
      <c r="AC188" s="1" t="str">
        <f t="shared" si="20"/>
        <v/>
      </c>
      <c r="AD188" s="55"/>
      <c r="AE188" s="161"/>
      <c r="AF188" s="1"/>
      <c r="AG188" s="1"/>
      <c r="AH188" s="1" t="str">
        <f t="shared" si="21"/>
        <v/>
      </c>
      <c r="AI188" s="55"/>
      <c r="AJ188" s="161"/>
      <c r="AK188" s="1"/>
      <c r="AL188" s="1"/>
      <c r="AM188" s="1" t="str">
        <f t="shared" si="22"/>
        <v/>
      </c>
      <c r="AN188" s="55"/>
      <c r="AO188" s="161"/>
      <c r="AP188" s="1"/>
      <c r="AQ188" s="1"/>
      <c r="AR188" s="1" t="str">
        <f t="shared" si="23"/>
        <v/>
      </c>
      <c r="AS188" s="55"/>
      <c r="AT188" s="161"/>
      <c r="AU188" s="1"/>
      <c r="AV188" s="1"/>
      <c r="AW188" s="1" t="str">
        <f t="shared" si="24"/>
        <v/>
      </c>
      <c r="AX188" s="55"/>
      <c r="AY188" s="161"/>
      <c r="AZ188" s="1"/>
      <c r="BA188" s="1"/>
      <c r="BB188" s="1" t="str">
        <f t="shared" si="25"/>
        <v/>
      </c>
      <c r="BC188" s="55"/>
      <c r="BD188" s="161"/>
      <c r="BE188" s="1"/>
      <c r="BF188" s="1"/>
      <c r="BG188" s="1" t="str">
        <f t="shared" si="26"/>
        <v/>
      </c>
      <c r="BH188" s="55"/>
      <c r="BI188" s="161"/>
      <c r="BJ188" s="1"/>
      <c r="BK188" s="1"/>
      <c r="BL188" s="1" t="str">
        <f t="shared" si="27"/>
        <v/>
      </c>
      <c r="BM188" s="55"/>
      <c r="BN188" s="161"/>
      <c r="BO188" s="1"/>
      <c r="BP188" s="1"/>
      <c r="BQ188" s="1" t="str">
        <f t="shared" si="28"/>
        <v/>
      </c>
      <c r="BR188" s="55"/>
      <c r="BS188" s="161"/>
    </row>
    <row r="189" spans="1:71" ht="15">
      <c r="A189" s="97"/>
      <c r="B189" s="97"/>
      <c r="C189" s="97"/>
      <c r="D189" s="97"/>
      <c r="E189" s="97"/>
      <c r="F189" s="97"/>
      <c r="G189" s="1"/>
      <c r="H189" s="1"/>
      <c r="I189" s="1"/>
      <c r="J189" s="4"/>
      <c r="K189" s="4"/>
      <c r="L189" s="4"/>
      <c r="M189" s="159"/>
      <c r="N189" s="176"/>
      <c r="O189" s="161"/>
      <c r="P189" s="161"/>
      <c r="Q189" s="161"/>
      <c r="R189" s="4"/>
      <c r="S189" s="4"/>
      <c r="T189" s="161"/>
      <c r="U189" s="161"/>
      <c r="V189" s="1"/>
      <c r="W189" s="1"/>
      <c r="X189" s="1" t="str">
        <f t="shared" si="29"/>
        <v/>
      </c>
      <c r="Y189" s="55"/>
      <c r="Z189" s="161"/>
      <c r="AA189" s="1"/>
      <c r="AB189" s="1"/>
      <c r="AC189" s="1" t="str">
        <f t="shared" si="20"/>
        <v/>
      </c>
      <c r="AD189" s="55"/>
      <c r="AE189" s="161"/>
      <c r="AF189" s="1"/>
      <c r="AG189" s="1"/>
      <c r="AH189" s="1" t="str">
        <f t="shared" si="21"/>
        <v/>
      </c>
      <c r="AI189" s="55"/>
      <c r="AJ189" s="161"/>
      <c r="AK189" s="1"/>
      <c r="AL189" s="1"/>
      <c r="AM189" s="1" t="str">
        <f t="shared" si="22"/>
        <v/>
      </c>
      <c r="AN189" s="55"/>
      <c r="AO189" s="161"/>
      <c r="AP189" s="1"/>
      <c r="AQ189" s="1"/>
      <c r="AR189" s="1" t="str">
        <f t="shared" si="23"/>
        <v/>
      </c>
      <c r="AS189" s="55"/>
      <c r="AT189" s="161"/>
      <c r="AU189" s="1"/>
      <c r="AV189" s="1"/>
      <c r="AW189" s="1" t="str">
        <f t="shared" si="24"/>
        <v/>
      </c>
      <c r="AX189" s="55"/>
      <c r="AY189" s="161"/>
      <c r="AZ189" s="1"/>
      <c r="BA189" s="1"/>
      <c r="BB189" s="1" t="str">
        <f t="shared" si="25"/>
        <v/>
      </c>
      <c r="BC189" s="55"/>
      <c r="BD189" s="161"/>
      <c r="BE189" s="1"/>
      <c r="BF189" s="1"/>
      <c r="BG189" s="1" t="str">
        <f t="shared" si="26"/>
        <v/>
      </c>
      <c r="BH189" s="55"/>
      <c r="BI189" s="161"/>
      <c r="BJ189" s="1"/>
      <c r="BK189" s="1"/>
      <c r="BL189" s="1" t="str">
        <f t="shared" si="27"/>
        <v/>
      </c>
      <c r="BM189" s="55"/>
      <c r="BN189" s="161"/>
      <c r="BO189" s="1"/>
      <c r="BP189" s="1"/>
      <c r="BQ189" s="1" t="str">
        <f t="shared" si="28"/>
        <v/>
      </c>
      <c r="BR189" s="55"/>
      <c r="BS189" s="161"/>
    </row>
    <row r="190" spans="1:71" ht="15">
      <c r="A190" s="97"/>
      <c r="B190" s="97"/>
      <c r="C190" s="97"/>
      <c r="D190" s="97"/>
      <c r="E190" s="97"/>
      <c r="F190" s="97"/>
      <c r="G190" s="1"/>
      <c r="H190" s="1"/>
      <c r="I190" s="1"/>
      <c r="J190" s="4"/>
      <c r="K190" s="4"/>
      <c r="L190" s="4"/>
      <c r="M190" s="159"/>
      <c r="N190" s="176"/>
      <c r="O190" s="161"/>
      <c r="P190" s="161"/>
      <c r="Q190" s="161"/>
      <c r="R190" s="4"/>
      <c r="S190" s="4"/>
      <c r="T190" s="161"/>
      <c r="U190" s="161"/>
      <c r="V190" s="1"/>
      <c r="W190" s="1"/>
      <c r="X190" s="1" t="str">
        <f t="shared" si="29"/>
        <v/>
      </c>
      <c r="Y190" s="55"/>
      <c r="Z190" s="161"/>
      <c r="AA190" s="1"/>
      <c r="AB190" s="1"/>
      <c r="AC190" s="1" t="str">
        <f t="shared" si="20"/>
        <v/>
      </c>
      <c r="AD190" s="55"/>
      <c r="AE190" s="161"/>
      <c r="AF190" s="1"/>
      <c r="AG190" s="1"/>
      <c r="AH190" s="1" t="str">
        <f t="shared" si="21"/>
        <v/>
      </c>
      <c r="AI190" s="55"/>
      <c r="AJ190" s="161"/>
      <c r="AK190" s="1"/>
      <c r="AL190" s="1"/>
      <c r="AM190" s="1" t="str">
        <f t="shared" si="22"/>
        <v/>
      </c>
      <c r="AN190" s="55"/>
      <c r="AO190" s="161"/>
      <c r="AP190" s="1"/>
      <c r="AQ190" s="1"/>
      <c r="AR190" s="1" t="str">
        <f t="shared" si="23"/>
        <v/>
      </c>
      <c r="AS190" s="55"/>
      <c r="AT190" s="161"/>
      <c r="AU190" s="1"/>
      <c r="AV190" s="1"/>
      <c r="AW190" s="1" t="str">
        <f t="shared" si="24"/>
        <v/>
      </c>
      <c r="AX190" s="55"/>
      <c r="AY190" s="161"/>
      <c r="AZ190" s="1"/>
      <c r="BA190" s="1"/>
      <c r="BB190" s="1" t="str">
        <f t="shared" si="25"/>
        <v/>
      </c>
      <c r="BC190" s="55"/>
      <c r="BD190" s="161"/>
      <c r="BE190" s="1"/>
      <c r="BF190" s="1"/>
      <c r="BG190" s="1" t="str">
        <f t="shared" si="26"/>
        <v/>
      </c>
      <c r="BH190" s="55"/>
      <c r="BI190" s="161"/>
      <c r="BJ190" s="1"/>
      <c r="BK190" s="1"/>
      <c r="BL190" s="1" t="str">
        <f t="shared" si="27"/>
        <v/>
      </c>
      <c r="BM190" s="55"/>
      <c r="BN190" s="161"/>
      <c r="BO190" s="1"/>
      <c r="BP190" s="1"/>
      <c r="BQ190" s="1" t="str">
        <f t="shared" si="28"/>
        <v/>
      </c>
      <c r="BR190" s="55"/>
      <c r="BS190" s="161"/>
    </row>
    <row r="191" spans="1:71" ht="15">
      <c r="A191" s="97"/>
      <c r="B191" s="97"/>
      <c r="C191" s="97"/>
      <c r="D191" s="97"/>
      <c r="E191" s="97"/>
      <c r="F191" s="97"/>
      <c r="G191" s="1"/>
      <c r="H191" s="1"/>
      <c r="I191" s="1"/>
      <c r="J191" s="4"/>
      <c r="K191" s="4"/>
      <c r="L191" s="4"/>
      <c r="M191" s="159"/>
      <c r="N191" s="176"/>
      <c r="O191" s="161"/>
      <c r="P191" s="161"/>
      <c r="Q191" s="161"/>
      <c r="R191" s="4"/>
      <c r="S191" s="4"/>
      <c r="T191" s="161"/>
      <c r="U191" s="161"/>
      <c r="V191" s="1"/>
      <c r="W191" s="1"/>
      <c r="X191" s="1" t="str">
        <f t="shared" si="29"/>
        <v/>
      </c>
      <c r="Y191" s="55"/>
      <c r="Z191" s="161"/>
      <c r="AA191" s="1"/>
      <c r="AB191" s="1"/>
      <c r="AC191" s="1" t="str">
        <f t="shared" si="20"/>
        <v/>
      </c>
      <c r="AD191" s="55"/>
      <c r="AE191" s="161"/>
      <c r="AF191" s="1"/>
      <c r="AG191" s="1"/>
      <c r="AH191" s="1" t="str">
        <f t="shared" si="21"/>
        <v/>
      </c>
      <c r="AI191" s="55"/>
      <c r="AJ191" s="161"/>
      <c r="AK191" s="1"/>
      <c r="AL191" s="1"/>
      <c r="AM191" s="1" t="str">
        <f t="shared" si="22"/>
        <v/>
      </c>
      <c r="AN191" s="55"/>
      <c r="AO191" s="161"/>
      <c r="AP191" s="1"/>
      <c r="AQ191" s="1"/>
      <c r="AR191" s="1" t="str">
        <f t="shared" si="23"/>
        <v/>
      </c>
      <c r="AS191" s="55"/>
      <c r="AT191" s="161"/>
      <c r="AU191" s="1"/>
      <c r="AV191" s="1"/>
      <c r="AW191" s="1" t="str">
        <f t="shared" si="24"/>
        <v/>
      </c>
      <c r="AX191" s="55"/>
      <c r="AY191" s="161"/>
      <c r="AZ191" s="1"/>
      <c r="BA191" s="1"/>
      <c r="BB191" s="1" t="str">
        <f t="shared" si="25"/>
        <v/>
      </c>
      <c r="BC191" s="55"/>
      <c r="BD191" s="161"/>
      <c r="BE191" s="1"/>
      <c r="BF191" s="1"/>
      <c r="BG191" s="1" t="str">
        <f t="shared" si="26"/>
        <v/>
      </c>
      <c r="BH191" s="55"/>
      <c r="BI191" s="161"/>
      <c r="BJ191" s="1"/>
      <c r="BK191" s="1"/>
      <c r="BL191" s="1" t="str">
        <f t="shared" si="27"/>
        <v/>
      </c>
      <c r="BM191" s="55"/>
      <c r="BN191" s="161"/>
      <c r="BO191" s="1"/>
      <c r="BP191" s="1"/>
      <c r="BQ191" s="1" t="str">
        <f t="shared" si="28"/>
        <v/>
      </c>
      <c r="BR191" s="55"/>
      <c r="BS191" s="161"/>
    </row>
    <row r="192" spans="1:71" ht="15">
      <c r="A192" s="97"/>
      <c r="B192" s="97"/>
      <c r="C192" s="97"/>
      <c r="D192" s="97"/>
      <c r="E192" s="97"/>
      <c r="F192" s="97"/>
      <c r="G192" s="1"/>
      <c r="H192" s="1"/>
      <c r="I192" s="1"/>
      <c r="J192" s="4"/>
      <c r="K192" s="4"/>
      <c r="L192" s="4"/>
      <c r="M192" s="159"/>
      <c r="N192" s="176"/>
      <c r="O192" s="161"/>
      <c r="P192" s="161"/>
      <c r="Q192" s="161"/>
      <c r="R192" s="4"/>
      <c r="S192" s="4"/>
      <c r="T192" s="161"/>
      <c r="U192" s="161"/>
      <c r="V192" s="1"/>
      <c r="W192" s="1"/>
      <c r="X192" s="1" t="str">
        <f t="shared" si="29"/>
        <v/>
      </c>
      <c r="Y192" s="55"/>
      <c r="Z192" s="161"/>
      <c r="AA192" s="1"/>
      <c r="AB192" s="1"/>
      <c r="AC192" s="1" t="str">
        <f t="shared" si="20"/>
        <v/>
      </c>
      <c r="AD192" s="55"/>
      <c r="AE192" s="161"/>
      <c r="AF192" s="1"/>
      <c r="AG192" s="1"/>
      <c r="AH192" s="1" t="str">
        <f t="shared" si="21"/>
        <v/>
      </c>
      <c r="AI192" s="55"/>
      <c r="AJ192" s="161"/>
      <c r="AK192" s="1"/>
      <c r="AL192" s="1"/>
      <c r="AM192" s="1" t="str">
        <f t="shared" si="22"/>
        <v/>
      </c>
      <c r="AN192" s="55"/>
      <c r="AO192" s="161"/>
      <c r="AP192" s="1"/>
      <c r="AQ192" s="1"/>
      <c r="AR192" s="1" t="str">
        <f t="shared" si="23"/>
        <v/>
      </c>
      <c r="AS192" s="55"/>
      <c r="AT192" s="161"/>
      <c r="AU192" s="1"/>
      <c r="AV192" s="1"/>
      <c r="AW192" s="1" t="str">
        <f t="shared" si="24"/>
        <v/>
      </c>
      <c r="AX192" s="55"/>
      <c r="AY192" s="161"/>
      <c r="AZ192" s="1"/>
      <c r="BA192" s="1"/>
      <c r="BB192" s="1" t="str">
        <f t="shared" si="25"/>
        <v/>
      </c>
      <c r="BC192" s="55"/>
      <c r="BD192" s="161"/>
      <c r="BE192" s="1"/>
      <c r="BF192" s="1"/>
      <c r="BG192" s="1" t="str">
        <f t="shared" si="26"/>
        <v/>
      </c>
      <c r="BH192" s="55"/>
      <c r="BI192" s="161"/>
      <c r="BJ192" s="1"/>
      <c r="BK192" s="1"/>
      <c r="BL192" s="1" t="str">
        <f t="shared" si="27"/>
        <v/>
      </c>
      <c r="BM192" s="55"/>
      <c r="BN192" s="161"/>
      <c r="BO192" s="1"/>
      <c r="BP192" s="1"/>
      <c r="BQ192" s="1" t="str">
        <f t="shared" si="28"/>
        <v/>
      </c>
      <c r="BR192" s="55"/>
      <c r="BS192" s="161"/>
    </row>
    <row r="193" spans="1:71" ht="15">
      <c r="A193" s="97"/>
      <c r="B193" s="97"/>
      <c r="C193" s="97"/>
      <c r="D193" s="97"/>
      <c r="E193" s="97"/>
      <c r="F193" s="97"/>
      <c r="G193" s="1"/>
      <c r="H193" s="1"/>
      <c r="I193" s="1"/>
      <c r="J193" s="4"/>
      <c r="K193" s="4"/>
      <c r="L193" s="4"/>
      <c r="M193" s="159"/>
      <c r="N193" s="176"/>
      <c r="O193" s="161"/>
      <c r="P193" s="161"/>
      <c r="Q193" s="161"/>
      <c r="R193" s="4"/>
      <c r="S193" s="4"/>
      <c r="T193" s="161"/>
      <c r="U193" s="161"/>
      <c r="V193" s="1"/>
      <c r="W193" s="1"/>
      <c r="X193" s="1" t="str">
        <f t="shared" si="29"/>
        <v/>
      </c>
      <c r="Y193" s="55"/>
      <c r="Z193" s="161"/>
      <c r="AA193" s="1"/>
      <c r="AB193" s="1"/>
      <c r="AC193" s="1" t="str">
        <f t="shared" si="20"/>
        <v/>
      </c>
      <c r="AD193" s="55"/>
      <c r="AE193" s="161"/>
      <c r="AF193" s="1"/>
      <c r="AG193" s="1"/>
      <c r="AH193" s="1" t="str">
        <f t="shared" si="21"/>
        <v/>
      </c>
      <c r="AI193" s="55"/>
      <c r="AJ193" s="161"/>
      <c r="AK193" s="1"/>
      <c r="AL193" s="1"/>
      <c r="AM193" s="1" t="str">
        <f t="shared" si="22"/>
        <v/>
      </c>
      <c r="AN193" s="55"/>
      <c r="AO193" s="161"/>
      <c r="AP193" s="1"/>
      <c r="AQ193" s="1"/>
      <c r="AR193" s="1" t="str">
        <f t="shared" si="23"/>
        <v/>
      </c>
      <c r="AS193" s="55"/>
      <c r="AT193" s="161"/>
      <c r="AU193" s="1"/>
      <c r="AV193" s="1"/>
      <c r="AW193" s="1" t="str">
        <f t="shared" si="24"/>
        <v/>
      </c>
      <c r="AX193" s="55"/>
      <c r="AY193" s="161"/>
      <c r="AZ193" s="1"/>
      <c r="BA193" s="1"/>
      <c r="BB193" s="1" t="str">
        <f t="shared" si="25"/>
        <v/>
      </c>
      <c r="BC193" s="55"/>
      <c r="BD193" s="161"/>
      <c r="BE193" s="1"/>
      <c r="BF193" s="1"/>
      <c r="BG193" s="1" t="str">
        <f t="shared" si="26"/>
        <v/>
      </c>
      <c r="BH193" s="55"/>
      <c r="BI193" s="161"/>
      <c r="BJ193" s="1"/>
      <c r="BK193" s="1"/>
      <c r="BL193" s="1" t="str">
        <f t="shared" si="27"/>
        <v/>
      </c>
      <c r="BM193" s="55"/>
      <c r="BN193" s="161"/>
      <c r="BO193" s="1"/>
      <c r="BP193" s="1"/>
      <c r="BQ193" s="1" t="str">
        <f t="shared" si="28"/>
        <v/>
      </c>
      <c r="BR193" s="55"/>
      <c r="BS193" s="161"/>
    </row>
    <row r="194" spans="1:71" ht="15">
      <c r="A194" s="97"/>
      <c r="B194" s="97"/>
      <c r="C194" s="97"/>
      <c r="D194" s="97"/>
      <c r="E194" s="97"/>
      <c r="F194" s="97"/>
      <c r="G194" s="1"/>
      <c r="H194" s="1"/>
      <c r="I194" s="1"/>
      <c r="J194" s="4"/>
      <c r="K194" s="4"/>
      <c r="L194" s="4"/>
      <c r="M194" s="159"/>
      <c r="N194" s="176"/>
      <c r="O194" s="161"/>
      <c r="P194" s="161"/>
      <c r="Q194" s="161"/>
      <c r="R194" s="4"/>
      <c r="S194" s="4"/>
      <c r="T194" s="161"/>
      <c r="U194" s="161"/>
      <c r="V194" s="1"/>
      <c r="W194" s="1"/>
      <c r="X194" s="1" t="str">
        <f t="shared" si="29"/>
        <v/>
      </c>
      <c r="Y194" s="55"/>
      <c r="Z194" s="161"/>
      <c r="AA194" s="1"/>
      <c r="AB194" s="1"/>
      <c r="AC194" s="1" t="str">
        <f t="shared" si="20"/>
        <v/>
      </c>
      <c r="AD194" s="55"/>
      <c r="AE194" s="161"/>
      <c r="AF194" s="1"/>
      <c r="AG194" s="1"/>
      <c r="AH194" s="1" t="str">
        <f t="shared" si="21"/>
        <v/>
      </c>
      <c r="AI194" s="55"/>
      <c r="AJ194" s="161"/>
      <c r="AK194" s="1"/>
      <c r="AL194" s="1"/>
      <c r="AM194" s="1" t="str">
        <f t="shared" si="22"/>
        <v/>
      </c>
      <c r="AN194" s="55"/>
      <c r="AO194" s="161"/>
      <c r="AP194" s="1"/>
      <c r="AQ194" s="1"/>
      <c r="AR194" s="1" t="str">
        <f t="shared" si="23"/>
        <v/>
      </c>
      <c r="AS194" s="55"/>
      <c r="AT194" s="161"/>
      <c r="AU194" s="1"/>
      <c r="AV194" s="1"/>
      <c r="AW194" s="1" t="str">
        <f t="shared" si="24"/>
        <v/>
      </c>
      <c r="AX194" s="55"/>
      <c r="AY194" s="161"/>
      <c r="AZ194" s="1"/>
      <c r="BA194" s="1"/>
      <c r="BB194" s="1" t="str">
        <f t="shared" si="25"/>
        <v/>
      </c>
      <c r="BC194" s="55"/>
      <c r="BD194" s="161"/>
      <c r="BE194" s="1"/>
      <c r="BF194" s="1"/>
      <c r="BG194" s="1" t="str">
        <f t="shared" si="26"/>
        <v/>
      </c>
      <c r="BH194" s="55"/>
      <c r="BI194" s="161"/>
      <c r="BJ194" s="1"/>
      <c r="BK194" s="1"/>
      <c r="BL194" s="1" t="str">
        <f t="shared" si="27"/>
        <v/>
      </c>
      <c r="BM194" s="55"/>
      <c r="BN194" s="161"/>
      <c r="BO194" s="1"/>
      <c r="BP194" s="1"/>
      <c r="BQ194" s="1" t="str">
        <f t="shared" si="28"/>
        <v/>
      </c>
      <c r="BR194" s="55"/>
      <c r="BS194" s="161"/>
    </row>
    <row r="195" spans="1:71" ht="15">
      <c r="A195" s="97"/>
      <c r="B195" s="97"/>
      <c r="C195" s="97"/>
      <c r="D195" s="97"/>
      <c r="E195" s="97"/>
      <c r="F195" s="97"/>
      <c r="G195" s="1"/>
      <c r="H195" s="1"/>
      <c r="I195" s="1"/>
      <c r="J195" s="4"/>
      <c r="K195" s="4"/>
      <c r="L195" s="4"/>
      <c r="M195" s="159"/>
      <c r="N195" s="176"/>
      <c r="O195" s="161"/>
      <c r="P195" s="161"/>
      <c r="Q195" s="161"/>
      <c r="R195" s="4"/>
      <c r="S195" s="4"/>
      <c r="T195" s="161"/>
      <c r="U195" s="161"/>
      <c r="V195" s="1"/>
      <c r="W195" s="1"/>
      <c r="X195" s="1" t="str">
        <f t="shared" si="29"/>
        <v/>
      </c>
      <c r="Y195" s="55"/>
      <c r="Z195" s="161"/>
      <c r="AA195" s="1"/>
      <c r="AB195" s="1"/>
      <c r="AC195" s="1" t="str">
        <f t="shared" si="20"/>
        <v/>
      </c>
      <c r="AD195" s="55"/>
      <c r="AE195" s="161"/>
      <c r="AF195" s="1"/>
      <c r="AG195" s="1"/>
      <c r="AH195" s="1" t="str">
        <f t="shared" si="21"/>
        <v/>
      </c>
      <c r="AI195" s="55"/>
      <c r="AJ195" s="161"/>
      <c r="AK195" s="1"/>
      <c r="AL195" s="1"/>
      <c r="AM195" s="1" t="str">
        <f t="shared" si="22"/>
        <v/>
      </c>
      <c r="AN195" s="55"/>
      <c r="AO195" s="161"/>
      <c r="AP195" s="1"/>
      <c r="AQ195" s="1"/>
      <c r="AR195" s="1" t="str">
        <f t="shared" si="23"/>
        <v/>
      </c>
      <c r="AS195" s="55"/>
      <c r="AT195" s="161"/>
      <c r="AU195" s="1"/>
      <c r="AV195" s="1"/>
      <c r="AW195" s="1" t="str">
        <f t="shared" si="24"/>
        <v/>
      </c>
      <c r="AX195" s="55"/>
      <c r="AY195" s="161"/>
      <c r="AZ195" s="1"/>
      <c r="BA195" s="1"/>
      <c r="BB195" s="1" t="str">
        <f t="shared" si="25"/>
        <v/>
      </c>
      <c r="BC195" s="55"/>
      <c r="BD195" s="161"/>
      <c r="BE195" s="1"/>
      <c r="BF195" s="1"/>
      <c r="BG195" s="1" t="str">
        <f t="shared" si="26"/>
        <v/>
      </c>
      <c r="BH195" s="55"/>
      <c r="BI195" s="161"/>
      <c r="BJ195" s="1"/>
      <c r="BK195" s="1"/>
      <c r="BL195" s="1" t="str">
        <f t="shared" si="27"/>
        <v/>
      </c>
      <c r="BM195" s="55"/>
      <c r="BN195" s="161"/>
      <c r="BO195" s="1"/>
      <c r="BP195" s="1"/>
      <c r="BQ195" s="1" t="str">
        <f t="shared" si="28"/>
        <v/>
      </c>
      <c r="BR195" s="55"/>
      <c r="BS195" s="161"/>
    </row>
    <row r="196" spans="1:71" ht="15">
      <c r="A196" s="97"/>
      <c r="B196" s="97"/>
      <c r="C196" s="97"/>
      <c r="D196" s="97"/>
      <c r="E196" s="97"/>
      <c r="F196" s="97"/>
      <c r="G196" s="1"/>
      <c r="H196" s="1"/>
      <c r="I196" s="1"/>
      <c r="J196" s="4"/>
      <c r="K196" s="4"/>
      <c r="L196" s="4"/>
      <c r="M196" s="159"/>
      <c r="N196" s="176"/>
      <c r="O196" s="161"/>
      <c r="P196" s="161"/>
      <c r="Q196" s="161"/>
      <c r="R196" s="4"/>
      <c r="S196" s="4"/>
      <c r="T196" s="161"/>
      <c r="U196" s="161"/>
      <c r="V196" s="1"/>
      <c r="W196" s="1"/>
      <c r="X196" s="1" t="str">
        <f t="shared" si="29"/>
        <v/>
      </c>
      <c r="Y196" s="55"/>
      <c r="Z196" s="161"/>
      <c r="AA196" s="1"/>
      <c r="AB196" s="1"/>
      <c r="AC196" s="1" t="str">
        <f t="shared" si="20"/>
        <v/>
      </c>
      <c r="AD196" s="55"/>
      <c r="AE196" s="161"/>
      <c r="AF196" s="1"/>
      <c r="AG196" s="1"/>
      <c r="AH196" s="1" t="str">
        <f t="shared" si="21"/>
        <v/>
      </c>
      <c r="AI196" s="55"/>
      <c r="AJ196" s="161"/>
      <c r="AK196" s="1"/>
      <c r="AL196" s="1"/>
      <c r="AM196" s="1" t="str">
        <f t="shared" si="22"/>
        <v/>
      </c>
      <c r="AN196" s="55"/>
      <c r="AO196" s="161"/>
      <c r="AP196" s="1"/>
      <c r="AQ196" s="1"/>
      <c r="AR196" s="1" t="str">
        <f t="shared" si="23"/>
        <v/>
      </c>
      <c r="AS196" s="55"/>
      <c r="AT196" s="161"/>
      <c r="AU196" s="1"/>
      <c r="AV196" s="1"/>
      <c r="AW196" s="1" t="str">
        <f t="shared" si="24"/>
        <v/>
      </c>
      <c r="AX196" s="55"/>
      <c r="AY196" s="161"/>
      <c r="AZ196" s="1"/>
      <c r="BA196" s="1"/>
      <c r="BB196" s="1" t="str">
        <f t="shared" si="25"/>
        <v/>
      </c>
      <c r="BC196" s="55"/>
      <c r="BD196" s="161"/>
      <c r="BE196" s="1"/>
      <c r="BF196" s="1"/>
      <c r="BG196" s="1" t="str">
        <f t="shared" si="26"/>
        <v/>
      </c>
      <c r="BH196" s="55"/>
      <c r="BI196" s="161"/>
      <c r="BJ196" s="1"/>
      <c r="BK196" s="1"/>
      <c r="BL196" s="1" t="str">
        <f t="shared" si="27"/>
        <v/>
      </c>
      <c r="BM196" s="55"/>
      <c r="BN196" s="161"/>
      <c r="BO196" s="1"/>
      <c r="BP196" s="1"/>
      <c r="BQ196" s="1" t="str">
        <f t="shared" si="28"/>
        <v/>
      </c>
      <c r="BR196" s="55"/>
      <c r="BS196" s="161"/>
    </row>
    <row r="197" spans="1:71" ht="15">
      <c r="A197" s="97"/>
      <c r="B197" s="97"/>
      <c r="C197" s="97"/>
      <c r="D197" s="97"/>
      <c r="E197" s="97"/>
      <c r="F197" s="97"/>
      <c r="G197" s="1"/>
      <c r="H197" s="1"/>
      <c r="I197" s="1"/>
      <c r="J197" s="4"/>
      <c r="K197" s="4"/>
      <c r="L197" s="4"/>
      <c r="M197" s="159"/>
      <c r="N197" s="176"/>
      <c r="O197" s="161"/>
      <c r="P197" s="161"/>
      <c r="Q197" s="161"/>
      <c r="R197" s="4"/>
      <c r="S197" s="4"/>
      <c r="T197" s="161"/>
      <c r="U197" s="161"/>
      <c r="V197" s="1"/>
      <c r="W197" s="1"/>
      <c r="X197" s="1" t="str">
        <f t="shared" si="29"/>
        <v/>
      </c>
      <c r="Y197" s="55"/>
      <c r="Z197" s="161"/>
      <c r="AA197" s="1"/>
      <c r="AB197" s="1"/>
      <c r="AC197" s="1" t="str">
        <f t="shared" si="20"/>
        <v/>
      </c>
      <c r="AD197" s="55"/>
      <c r="AE197" s="161"/>
      <c r="AF197" s="1"/>
      <c r="AG197" s="1"/>
      <c r="AH197" s="1" t="str">
        <f t="shared" si="21"/>
        <v/>
      </c>
      <c r="AI197" s="55"/>
      <c r="AJ197" s="161"/>
      <c r="AK197" s="1"/>
      <c r="AL197" s="1"/>
      <c r="AM197" s="1" t="str">
        <f t="shared" si="22"/>
        <v/>
      </c>
      <c r="AN197" s="55"/>
      <c r="AO197" s="161"/>
      <c r="AP197" s="1"/>
      <c r="AQ197" s="1"/>
      <c r="AR197" s="1" t="str">
        <f t="shared" si="23"/>
        <v/>
      </c>
      <c r="AS197" s="55"/>
      <c r="AT197" s="161"/>
      <c r="AU197" s="1"/>
      <c r="AV197" s="1"/>
      <c r="AW197" s="1" t="str">
        <f t="shared" si="24"/>
        <v/>
      </c>
      <c r="AX197" s="55"/>
      <c r="AY197" s="161"/>
      <c r="AZ197" s="1"/>
      <c r="BA197" s="1"/>
      <c r="BB197" s="1" t="str">
        <f t="shared" si="25"/>
        <v/>
      </c>
      <c r="BC197" s="55"/>
      <c r="BD197" s="161"/>
      <c r="BE197" s="1"/>
      <c r="BF197" s="1"/>
      <c r="BG197" s="1" t="str">
        <f t="shared" si="26"/>
        <v/>
      </c>
      <c r="BH197" s="55"/>
      <c r="BI197" s="161"/>
      <c r="BJ197" s="1"/>
      <c r="BK197" s="1"/>
      <c r="BL197" s="1" t="str">
        <f t="shared" si="27"/>
        <v/>
      </c>
      <c r="BM197" s="55"/>
      <c r="BN197" s="161"/>
      <c r="BO197" s="1"/>
      <c r="BP197" s="1"/>
      <c r="BQ197" s="1" t="str">
        <f t="shared" si="28"/>
        <v/>
      </c>
      <c r="BR197" s="55"/>
      <c r="BS197" s="161"/>
    </row>
    <row r="198" spans="1:71" ht="15">
      <c r="A198" s="97"/>
      <c r="B198" s="97"/>
      <c r="C198" s="97"/>
      <c r="D198" s="97"/>
      <c r="E198" s="97"/>
      <c r="F198" s="97"/>
      <c r="G198" s="1"/>
      <c r="H198" s="1"/>
      <c r="I198" s="1"/>
      <c r="J198" s="4"/>
      <c r="K198" s="4"/>
      <c r="L198" s="4"/>
      <c r="M198" s="159"/>
      <c r="N198" s="176"/>
      <c r="O198" s="161"/>
      <c r="P198" s="161"/>
      <c r="Q198" s="161"/>
      <c r="R198" s="4"/>
      <c r="S198" s="4"/>
      <c r="T198" s="161"/>
      <c r="U198" s="161"/>
      <c r="V198" s="1"/>
      <c r="W198" s="1"/>
      <c r="X198" s="1" t="str">
        <f t="shared" si="29"/>
        <v/>
      </c>
      <c r="Y198" s="55"/>
      <c r="Z198" s="161"/>
      <c r="AA198" s="1"/>
      <c r="AB198" s="1"/>
      <c r="AC198" s="1" t="str">
        <f t="shared" ref="AC198:AC205" si="30">IF(ISERROR(VLOOKUP(AB198,WC_ISIN_Lookup,2,)),"",VLOOKUP(AB198,WC_ISIN_Lookup,2,))</f>
        <v/>
      </c>
      <c r="AD198" s="55"/>
      <c r="AE198" s="161"/>
      <c r="AF198" s="1"/>
      <c r="AG198" s="1"/>
      <c r="AH198" s="1" t="str">
        <f t="shared" ref="AH198:AH205" si="31">IF(ISERROR(VLOOKUP(AG198,WC_ISIN_Lookup,2,)),"",VLOOKUP(AG198,WC_ISIN_Lookup,2,))</f>
        <v/>
      </c>
      <c r="AI198" s="55"/>
      <c r="AJ198" s="161"/>
      <c r="AK198" s="1"/>
      <c r="AL198" s="1"/>
      <c r="AM198" s="1" t="str">
        <f t="shared" ref="AM198:AM205" si="32">IF(ISERROR(VLOOKUP(AL198,WC_ISIN_Lookup,2,)),"",VLOOKUP(AL198,WC_ISIN_Lookup,2,))</f>
        <v/>
      </c>
      <c r="AN198" s="55"/>
      <c r="AO198" s="161"/>
      <c r="AP198" s="1"/>
      <c r="AQ198" s="1"/>
      <c r="AR198" s="1" t="str">
        <f t="shared" ref="AR198:AR205" si="33">IF(ISERROR(VLOOKUP(AQ198,WC_ISIN_Lookup,2,)),"",VLOOKUP(AQ198,WC_ISIN_Lookup,2,))</f>
        <v/>
      </c>
      <c r="AS198" s="55"/>
      <c r="AT198" s="161"/>
      <c r="AU198" s="1"/>
      <c r="AV198" s="1"/>
      <c r="AW198" s="1" t="str">
        <f t="shared" ref="AW198:AW205" si="34">IF(ISERROR(VLOOKUP(AV198,WC_ISIN_Lookup,2,)),"",VLOOKUP(AV198,WC_ISIN_Lookup,2,))</f>
        <v/>
      </c>
      <c r="AX198" s="55"/>
      <c r="AY198" s="161"/>
      <c r="AZ198" s="1"/>
      <c r="BA198" s="1"/>
      <c r="BB198" s="1" t="str">
        <f t="shared" ref="BB198:BB205" si="35">IF(ISERROR(VLOOKUP(BA198,WC_ISIN_Lookup,2,)),"",VLOOKUP(BA198,WC_ISIN_Lookup,2,))</f>
        <v/>
      </c>
      <c r="BC198" s="55"/>
      <c r="BD198" s="161"/>
      <c r="BE198" s="1"/>
      <c r="BF198" s="1"/>
      <c r="BG198" s="1" t="str">
        <f t="shared" ref="BG198:BG205" si="36">IF(ISERROR(VLOOKUP(BF198,WC_ISIN_Lookup,2,)),"",VLOOKUP(BF198,WC_ISIN_Lookup,2,))</f>
        <v/>
      </c>
      <c r="BH198" s="55"/>
      <c r="BI198" s="161"/>
      <c r="BJ198" s="1"/>
      <c r="BK198" s="1"/>
      <c r="BL198" s="1" t="str">
        <f t="shared" ref="BL198:BL205" si="37">IF(ISERROR(VLOOKUP(BK198,WC_ISIN_Lookup,2,)),"",VLOOKUP(BK198,WC_ISIN_Lookup,2,))</f>
        <v/>
      </c>
      <c r="BM198" s="55"/>
      <c r="BN198" s="161"/>
      <c r="BO198" s="1"/>
      <c r="BP198" s="1"/>
      <c r="BQ198" s="1" t="str">
        <f t="shared" ref="BQ198:BQ205" si="38">IF(ISERROR(VLOOKUP(BP198,WC_ISIN_Lookup,2,)),"",VLOOKUP(BP198,WC_ISIN_Lookup,2,))</f>
        <v/>
      </c>
      <c r="BR198" s="55"/>
      <c r="BS198" s="161"/>
    </row>
    <row r="199" spans="1:71" ht="15">
      <c r="A199" s="97"/>
      <c r="B199" s="97"/>
      <c r="C199" s="97"/>
      <c r="D199" s="97"/>
      <c r="E199" s="97"/>
      <c r="F199" s="97"/>
      <c r="G199" s="1"/>
      <c r="H199" s="1"/>
      <c r="I199" s="1"/>
      <c r="J199" s="4"/>
      <c r="K199" s="4"/>
      <c r="L199" s="4"/>
      <c r="M199" s="159"/>
      <c r="N199" s="176"/>
      <c r="O199" s="161"/>
      <c r="P199" s="161"/>
      <c r="Q199" s="161"/>
      <c r="R199" s="4"/>
      <c r="S199" s="4"/>
      <c r="T199" s="161"/>
      <c r="U199" s="161"/>
      <c r="V199" s="1"/>
      <c r="W199" s="1"/>
      <c r="X199" s="1" t="str">
        <f t="shared" ref="X199:X262" si="39">IF(ISERROR(VLOOKUP(W199,WC_ISIN_Lookup,2,)),"",VLOOKUP(W199,WC_ISIN_Lookup,2,))</f>
        <v/>
      </c>
      <c r="Y199" s="55"/>
      <c r="Z199" s="161"/>
      <c r="AA199" s="1"/>
      <c r="AB199" s="1"/>
      <c r="AC199" s="1" t="str">
        <f t="shared" si="30"/>
        <v/>
      </c>
      <c r="AD199" s="55"/>
      <c r="AE199" s="161"/>
      <c r="AF199" s="1"/>
      <c r="AG199" s="1"/>
      <c r="AH199" s="1" t="str">
        <f t="shared" si="31"/>
        <v/>
      </c>
      <c r="AI199" s="55"/>
      <c r="AJ199" s="161"/>
      <c r="AK199" s="1"/>
      <c r="AL199" s="1"/>
      <c r="AM199" s="1" t="str">
        <f t="shared" si="32"/>
        <v/>
      </c>
      <c r="AN199" s="55"/>
      <c r="AO199" s="161"/>
      <c r="AP199" s="1"/>
      <c r="AQ199" s="1"/>
      <c r="AR199" s="1" t="str">
        <f t="shared" si="33"/>
        <v/>
      </c>
      <c r="AS199" s="55"/>
      <c r="AT199" s="161"/>
      <c r="AU199" s="1"/>
      <c r="AV199" s="1"/>
      <c r="AW199" s="1" t="str">
        <f t="shared" si="34"/>
        <v/>
      </c>
      <c r="AX199" s="55"/>
      <c r="AY199" s="161"/>
      <c r="AZ199" s="1"/>
      <c r="BA199" s="1"/>
      <c r="BB199" s="1" t="str">
        <f t="shared" si="35"/>
        <v/>
      </c>
      <c r="BC199" s="55"/>
      <c r="BD199" s="161"/>
      <c r="BE199" s="1"/>
      <c r="BF199" s="1"/>
      <c r="BG199" s="1" t="str">
        <f t="shared" si="36"/>
        <v/>
      </c>
      <c r="BH199" s="55"/>
      <c r="BI199" s="161"/>
      <c r="BJ199" s="1"/>
      <c r="BK199" s="1"/>
      <c r="BL199" s="1" t="str">
        <f t="shared" si="37"/>
        <v/>
      </c>
      <c r="BM199" s="55"/>
      <c r="BN199" s="161"/>
      <c r="BO199" s="1"/>
      <c r="BP199" s="1"/>
      <c r="BQ199" s="1" t="str">
        <f t="shared" si="38"/>
        <v/>
      </c>
      <c r="BR199" s="55"/>
      <c r="BS199" s="161"/>
    </row>
    <row r="200" spans="1:71" ht="15">
      <c r="A200" s="97"/>
      <c r="B200" s="97"/>
      <c r="C200" s="97"/>
      <c r="D200" s="97"/>
      <c r="E200" s="97"/>
      <c r="F200" s="97"/>
      <c r="G200" s="1"/>
      <c r="H200" s="1"/>
      <c r="I200" s="1"/>
      <c r="J200" s="4"/>
      <c r="K200" s="4"/>
      <c r="L200" s="4"/>
      <c r="M200" s="159"/>
      <c r="N200" s="176"/>
      <c r="O200" s="161"/>
      <c r="P200" s="161"/>
      <c r="Q200" s="161"/>
      <c r="R200" s="4"/>
      <c r="S200" s="4"/>
      <c r="T200" s="161"/>
      <c r="U200" s="161"/>
      <c r="V200" s="1"/>
      <c r="W200" s="1"/>
      <c r="X200" s="1" t="str">
        <f t="shared" si="39"/>
        <v/>
      </c>
      <c r="Y200" s="55"/>
      <c r="Z200" s="161"/>
      <c r="AA200" s="1"/>
      <c r="AB200" s="1"/>
      <c r="AC200" s="1" t="str">
        <f t="shared" si="30"/>
        <v/>
      </c>
      <c r="AD200" s="55"/>
      <c r="AE200" s="161"/>
      <c r="AF200" s="1"/>
      <c r="AG200" s="1"/>
      <c r="AH200" s="1" t="str">
        <f t="shared" si="31"/>
        <v/>
      </c>
      <c r="AI200" s="55"/>
      <c r="AJ200" s="161"/>
      <c r="AK200" s="1"/>
      <c r="AL200" s="1"/>
      <c r="AM200" s="1" t="str">
        <f t="shared" si="32"/>
        <v/>
      </c>
      <c r="AN200" s="55"/>
      <c r="AO200" s="161"/>
      <c r="AP200" s="1"/>
      <c r="AQ200" s="1"/>
      <c r="AR200" s="1" t="str">
        <f t="shared" si="33"/>
        <v/>
      </c>
      <c r="AS200" s="55"/>
      <c r="AT200" s="161"/>
      <c r="AU200" s="1"/>
      <c r="AV200" s="1"/>
      <c r="AW200" s="1" t="str">
        <f t="shared" si="34"/>
        <v/>
      </c>
      <c r="AX200" s="55"/>
      <c r="AY200" s="161"/>
      <c r="AZ200" s="1"/>
      <c r="BA200" s="1"/>
      <c r="BB200" s="1" t="str">
        <f t="shared" si="35"/>
        <v/>
      </c>
      <c r="BC200" s="55"/>
      <c r="BD200" s="161"/>
      <c r="BE200" s="1"/>
      <c r="BF200" s="1"/>
      <c r="BG200" s="1" t="str">
        <f t="shared" si="36"/>
        <v/>
      </c>
      <c r="BH200" s="55"/>
      <c r="BI200" s="161"/>
      <c r="BJ200" s="1"/>
      <c r="BK200" s="1"/>
      <c r="BL200" s="1" t="str">
        <f t="shared" si="37"/>
        <v/>
      </c>
      <c r="BM200" s="55"/>
      <c r="BN200" s="161"/>
      <c r="BO200" s="1"/>
      <c r="BP200" s="1"/>
      <c r="BQ200" s="1" t="str">
        <f t="shared" si="38"/>
        <v/>
      </c>
      <c r="BR200" s="55"/>
      <c r="BS200" s="161"/>
    </row>
    <row r="201" spans="1:71" ht="15">
      <c r="A201" s="97"/>
      <c r="B201" s="97"/>
      <c r="C201" s="97"/>
      <c r="D201" s="97"/>
      <c r="E201" s="97"/>
      <c r="F201" s="97"/>
      <c r="G201" s="1"/>
      <c r="H201" s="1"/>
      <c r="I201" s="1"/>
      <c r="J201" s="4"/>
      <c r="K201" s="4"/>
      <c r="L201" s="4"/>
      <c r="M201" s="159"/>
      <c r="N201" s="176"/>
      <c r="O201" s="161"/>
      <c r="P201" s="161"/>
      <c r="Q201" s="161"/>
      <c r="R201" s="4"/>
      <c r="S201" s="4"/>
      <c r="T201" s="161"/>
      <c r="U201" s="161"/>
      <c r="V201" s="1"/>
      <c r="W201" s="1"/>
      <c r="X201" s="1" t="str">
        <f t="shared" si="39"/>
        <v/>
      </c>
      <c r="Y201" s="55"/>
      <c r="Z201" s="161"/>
      <c r="AA201" s="1"/>
      <c r="AB201" s="1"/>
      <c r="AC201" s="1" t="str">
        <f t="shared" si="30"/>
        <v/>
      </c>
      <c r="AD201" s="55"/>
      <c r="AE201" s="161"/>
      <c r="AF201" s="1"/>
      <c r="AG201" s="1"/>
      <c r="AH201" s="1" t="str">
        <f t="shared" si="31"/>
        <v/>
      </c>
      <c r="AI201" s="55"/>
      <c r="AJ201" s="161"/>
      <c r="AK201" s="1"/>
      <c r="AL201" s="1"/>
      <c r="AM201" s="1" t="str">
        <f t="shared" si="32"/>
        <v/>
      </c>
      <c r="AN201" s="55"/>
      <c r="AO201" s="161"/>
      <c r="AP201" s="1"/>
      <c r="AQ201" s="1"/>
      <c r="AR201" s="1" t="str">
        <f t="shared" si="33"/>
        <v/>
      </c>
      <c r="AS201" s="55"/>
      <c r="AT201" s="161"/>
      <c r="AU201" s="1"/>
      <c r="AV201" s="1"/>
      <c r="AW201" s="1" t="str">
        <f t="shared" si="34"/>
        <v/>
      </c>
      <c r="AX201" s="55"/>
      <c r="AY201" s="161"/>
      <c r="AZ201" s="1"/>
      <c r="BA201" s="1"/>
      <c r="BB201" s="1" t="str">
        <f t="shared" si="35"/>
        <v/>
      </c>
      <c r="BC201" s="55"/>
      <c r="BD201" s="161"/>
      <c r="BE201" s="1"/>
      <c r="BF201" s="1"/>
      <c r="BG201" s="1" t="str">
        <f t="shared" si="36"/>
        <v/>
      </c>
      <c r="BH201" s="55"/>
      <c r="BI201" s="161"/>
      <c r="BJ201" s="1"/>
      <c r="BK201" s="1"/>
      <c r="BL201" s="1" t="str">
        <f t="shared" si="37"/>
        <v/>
      </c>
      <c r="BM201" s="55"/>
      <c r="BN201" s="161"/>
      <c r="BO201" s="1"/>
      <c r="BP201" s="1"/>
      <c r="BQ201" s="1" t="str">
        <f t="shared" si="38"/>
        <v/>
      </c>
      <c r="BR201" s="55"/>
      <c r="BS201" s="161"/>
    </row>
    <row r="202" spans="1:71" ht="15">
      <c r="A202" s="97"/>
      <c r="B202" s="97"/>
      <c r="C202" s="97"/>
      <c r="D202" s="97"/>
      <c r="E202" s="97"/>
      <c r="F202" s="97"/>
      <c r="G202" s="1"/>
      <c r="H202" s="1"/>
      <c r="I202" s="1"/>
      <c r="J202" s="4"/>
      <c r="K202" s="4"/>
      <c r="L202" s="4"/>
      <c r="M202" s="159"/>
      <c r="N202" s="176"/>
      <c r="O202" s="161"/>
      <c r="P202" s="161"/>
      <c r="Q202" s="161"/>
      <c r="R202" s="4"/>
      <c r="S202" s="4"/>
      <c r="T202" s="161"/>
      <c r="U202" s="161"/>
      <c r="V202" s="1"/>
      <c r="W202" s="1"/>
      <c r="X202" s="1" t="str">
        <f t="shared" si="39"/>
        <v/>
      </c>
      <c r="Y202" s="55"/>
      <c r="Z202" s="161"/>
      <c r="AA202" s="1"/>
      <c r="AB202" s="1"/>
      <c r="AC202" s="1" t="str">
        <f t="shared" si="30"/>
        <v/>
      </c>
      <c r="AD202" s="55"/>
      <c r="AE202" s="161"/>
      <c r="AF202" s="1"/>
      <c r="AG202" s="1"/>
      <c r="AH202" s="1" t="str">
        <f t="shared" si="31"/>
        <v/>
      </c>
      <c r="AI202" s="55"/>
      <c r="AJ202" s="161"/>
      <c r="AK202" s="1"/>
      <c r="AL202" s="1"/>
      <c r="AM202" s="1" t="str">
        <f t="shared" si="32"/>
        <v/>
      </c>
      <c r="AN202" s="55"/>
      <c r="AO202" s="161"/>
      <c r="AP202" s="1"/>
      <c r="AQ202" s="1"/>
      <c r="AR202" s="1" t="str">
        <f t="shared" si="33"/>
        <v/>
      </c>
      <c r="AS202" s="55"/>
      <c r="AT202" s="161"/>
      <c r="AU202" s="1"/>
      <c r="AV202" s="1"/>
      <c r="AW202" s="1" t="str">
        <f t="shared" si="34"/>
        <v/>
      </c>
      <c r="AX202" s="55"/>
      <c r="AY202" s="161"/>
      <c r="AZ202" s="1"/>
      <c r="BA202" s="1"/>
      <c r="BB202" s="1" t="str">
        <f t="shared" si="35"/>
        <v/>
      </c>
      <c r="BC202" s="55"/>
      <c r="BD202" s="161"/>
      <c r="BE202" s="1"/>
      <c r="BF202" s="1"/>
      <c r="BG202" s="1" t="str">
        <f t="shared" si="36"/>
        <v/>
      </c>
      <c r="BH202" s="55"/>
      <c r="BI202" s="161"/>
      <c r="BJ202" s="1"/>
      <c r="BK202" s="1"/>
      <c r="BL202" s="1" t="str">
        <f t="shared" si="37"/>
        <v/>
      </c>
      <c r="BM202" s="55"/>
      <c r="BN202" s="161"/>
      <c r="BO202" s="1"/>
      <c r="BP202" s="1"/>
      <c r="BQ202" s="1" t="str">
        <f t="shared" si="38"/>
        <v/>
      </c>
      <c r="BR202" s="55"/>
      <c r="BS202" s="161"/>
    </row>
    <row r="203" spans="1:71" ht="15">
      <c r="A203" s="97"/>
      <c r="B203" s="97"/>
      <c r="C203" s="97"/>
      <c r="D203" s="97"/>
      <c r="E203" s="97"/>
      <c r="F203" s="97"/>
      <c r="G203" s="1"/>
      <c r="H203" s="1"/>
      <c r="I203" s="1"/>
      <c r="J203" s="4"/>
      <c r="K203" s="4"/>
      <c r="L203" s="4"/>
      <c r="M203" s="159"/>
      <c r="N203" s="176"/>
      <c r="O203" s="161"/>
      <c r="P203" s="161"/>
      <c r="Q203" s="161"/>
      <c r="R203" s="4"/>
      <c r="S203" s="4"/>
      <c r="T203" s="161"/>
      <c r="U203" s="161"/>
      <c r="V203" s="1"/>
      <c r="W203" s="1"/>
      <c r="X203" s="1" t="str">
        <f t="shared" si="39"/>
        <v/>
      </c>
      <c r="Y203" s="55"/>
      <c r="Z203" s="161"/>
      <c r="AA203" s="1"/>
      <c r="AB203" s="1"/>
      <c r="AC203" s="1" t="str">
        <f t="shared" si="30"/>
        <v/>
      </c>
      <c r="AD203" s="55"/>
      <c r="AE203" s="161"/>
      <c r="AF203" s="1"/>
      <c r="AG203" s="1"/>
      <c r="AH203" s="1" t="str">
        <f t="shared" si="31"/>
        <v/>
      </c>
      <c r="AI203" s="55"/>
      <c r="AJ203" s="161"/>
      <c r="AK203" s="1"/>
      <c r="AL203" s="1"/>
      <c r="AM203" s="1" t="str">
        <f t="shared" si="32"/>
        <v/>
      </c>
      <c r="AN203" s="55"/>
      <c r="AO203" s="161"/>
      <c r="AP203" s="1"/>
      <c r="AQ203" s="1"/>
      <c r="AR203" s="1" t="str">
        <f t="shared" si="33"/>
        <v/>
      </c>
      <c r="AS203" s="55"/>
      <c r="AT203" s="161"/>
      <c r="AU203" s="1"/>
      <c r="AV203" s="1"/>
      <c r="AW203" s="1" t="str">
        <f t="shared" si="34"/>
        <v/>
      </c>
      <c r="AX203" s="55"/>
      <c r="AY203" s="161"/>
      <c r="AZ203" s="1"/>
      <c r="BA203" s="1"/>
      <c r="BB203" s="1" t="str">
        <f t="shared" si="35"/>
        <v/>
      </c>
      <c r="BC203" s="55"/>
      <c r="BD203" s="161"/>
      <c r="BE203" s="1"/>
      <c r="BF203" s="1"/>
      <c r="BG203" s="1" t="str">
        <f t="shared" si="36"/>
        <v/>
      </c>
      <c r="BH203" s="55"/>
      <c r="BI203" s="161"/>
      <c r="BJ203" s="1"/>
      <c r="BK203" s="1"/>
      <c r="BL203" s="1" t="str">
        <f t="shared" si="37"/>
        <v/>
      </c>
      <c r="BM203" s="55"/>
      <c r="BN203" s="161"/>
      <c r="BO203" s="1"/>
      <c r="BP203" s="1"/>
      <c r="BQ203" s="1" t="str">
        <f t="shared" si="38"/>
        <v/>
      </c>
      <c r="BR203" s="55"/>
      <c r="BS203" s="161"/>
    </row>
    <row r="204" spans="1:71" ht="15">
      <c r="A204" s="97"/>
      <c r="B204" s="97"/>
      <c r="C204" s="97"/>
      <c r="D204" s="97"/>
      <c r="E204" s="97"/>
      <c r="F204" s="97"/>
      <c r="G204" s="1"/>
      <c r="H204" s="1"/>
      <c r="I204" s="1"/>
      <c r="J204" s="4"/>
      <c r="K204" s="4"/>
      <c r="L204" s="4"/>
      <c r="M204" s="159"/>
      <c r="N204" s="176"/>
      <c r="O204" s="161"/>
      <c r="P204" s="161"/>
      <c r="Q204" s="161"/>
      <c r="R204" s="4"/>
      <c r="S204" s="4"/>
      <c r="T204" s="161"/>
      <c r="U204" s="161"/>
      <c r="V204" s="1"/>
      <c r="W204" s="1"/>
      <c r="X204" s="1" t="str">
        <f t="shared" si="39"/>
        <v/>
      </c>
      <c r="Y204" s="55"/>
      <c r="Z204" s="161"/>
      <c r="AA204" s="1"/>
      <c r="AB204" s="1"/>
      <c r="AC204" s="1" t="str">
        <f t="shared" si="30"/>
        <v/>
      </c>
      <c r="AD204" s="55"/>
      <c r="AE204" s="161"/>
      <c r="AF204" s="1"/>
      <c r="AG204" s="1"/>
      <c r="AH204" s="1" t="str">
        <f t="shared" si="31"/>
        <v/>
      </c>
      <c r="AI204" s="55"/>
      <c r="AJ204" s="161"/>
      <c r="AK204" s="1"/>
      <c r="AL204" s="1"/>
      <c r="AM204" s="1" t="str">
        <f t="shared" si="32"/>
        <v/>
      </c>
      <c r="AN204" s="55"/>
      <c r="AO204" s="161"/>
      <c r="AP204" s="1"/>
      <c r="AQ204" s="1"/>
      <c r="AR204" s="1" t="str">
        <f t="shared" si="33"/>
        <v/>
      </c>
      <c r="AS204" s="55"/>
      <c r="AT204" s="161"/>
      <c r="AU204" s="1"/>
      <c r="AV204" s="1"/>
      <c r="AW204" s="1" t="str">
        <f t="shared" si="34"/>
        <v/>
      </c>
      <c r="AX204" s="55"/>
      <c r="AY204" s="161"/>
      <c r="AZ204" s="1"/>
      <c r="BA204" s="1"/>
      <c r="BB204" s="1" t="str">
        <f t="shared" si="35"/>
        <v/>
      </c>
      <c r="BC204" s="55"/>
      <c r="BD204" s="161"/>
      <c r="BE204" s="1"/>
      <c r="BF204" s="1"/>
      <c r="BG204" s="1" t="str">
        <f t="shared" si="36"/>
        <v/>
      </c>
      <c r="BH204" s="55"/>
      <c r="BI204" s="161"/>
      <c r="BJ204" s="1"/>
      <c r="BK204" s="1"/>
      <c r="BL204" s="1" t="str">
        <f t="shared" si="37"/>
        <v/>
      </c>
      <c r="BM204" s="55"/>
      <c r="BN204" s="161"/>
      <c r="BO204" s="1"/>
      <c r="BP204" s="1"/>
      <c r="BQ204" s="1" t="str">
        <f t="shared" si="38"/>
        <v/>
      </c>
      <c r="BR204" s="55"/>
      <c r="BS204" s="161"/>
    </row>
    <row r="205" spans="1:71" ht="15">
      <c r="A205" s="97"/>
      <c r="B205" s="97"/>
      <c r="C205" s="97"/>
      <c r="D205" s="97"/>
      <c r="E205" s="97"/>
      <c r="F205" s="97"/>
      <c r="G205" s="1"/>
      <c r="H205" s="1"/>
      <c r="I205" s="1"/>
      <c r="J205" s="4"/>
      <c r="K205" s="4"/>
      <c r="L205" s="4"/>
      <c r="M205" s="159"/>
      <c r="N205" s="176"/>
      <c r="O205" s="161"/>
      <c r="P205" s="161"/>
      <c r="Q205" s="161"/>
      <c r="R205" s="4"/>
      <c r="S205" s="4"/>
      <c r="T205" s="161"/>
      <c r="U205" s="161"/>
      <c r="V205" s="1"/>
      <c r="W205" s="1"/>
      <c r="X205" s="1" t="str">
        <f t="shared" si="39"/>
        <v/>
      </c>
      <c r="Y205" s="55"/>
      <c r="Z205" s="161"/>
      <c r="AA205" s="1"/>
      <c r="AB205" s="1"/>
      <c r="AC205" s="1" t="str">
        <f t="shared" si="30"/>
        <v/>
      </c>
      <c r="AD205" s="55"/>
      <c r="AE205" s="161"/>
      <c r="AF205" s="1"/>
      <c r="AG205" s="1"/>
      <c r="AH205" s="1" t="str">
        <f t="shared" si="31"/>
        <v/>
      </c>
      <c r="AI205" s="55"/>
      <c r="AJ205" s="161"/>
      <c r="AK205" s="1"/>
      <c r="AL205" s="1"/>
      <c r="AM205" s="1" t="str">
        <f t="shared" si="32"/>
        <v/>
      </c>
      <c r="AN205" s="55"/>
      <c r="AO205" s="161"/>
      <c r="AP205" s="1"/>
      <c r="AQ205" s="1"/>
      <c r="AR205" s="1" t="str">
        <f t="shared" si="33"/>
        <v/>
      </c>
      <c r="AS205" s="55"/>
      <c r="AT205" s="161"/>
      <c r="AU205" s="1"/>
      <c r="AV205" s="1"/>
      <c r="AW205" s="1" t="str">
        <f t="shared" si="34"/>
        <v/>
      </c>
      <c r="AX205" s="55"/>
      <c r="AY205" s="161"/>
      <c r="AZ205" s="1"/>
      <c r="BA205" s="1"/>
      <c r="BB205" s="1" t="str">
        <f t="shared" si="35"/>
        <v/>
      </c>
      <c r="BC205" s="55"/>
      <c r="BD205" s="161"/>
      <c r="BE205" s="1"/>
      <c r="BF205" s="1"/>
      <c r="BG205" s="1" t="str">
        <f t="shared" si="36"/>
        <v/>
      </c>
      <c r="BH205" s="55"/>
      <c r="BI205" s="161"/>
      <c r="BJ205" s="1"/>
      <c r="BK205" s="1"/>
      <c r="BL205" s="1" t="str">
        <f t="shared" si="37"/>
        <v/>
      </c>
      <c r="BM205" s="55"/>
      <c r="BN205" s="161"/>
      <c r="BO205" s="1"/>
      <c r="BP205" s="1"/>
      <c r="BQ205" s="1" t="str">
        <f t="shared" si="38"/>
        <v/>
      </c>
      <c r="BR205" s="55"/>
      <c r="BS205" s="161"/>
    </row>
    <row r="206" spans="1:71" ht="15">
      <c r="A206" s="97"/>
      <c r="B206" s="97"/>
      <c r="C206" s="97"/>
      <c r="D206" s="97"/>
      <c r="E206" s="97"/>
      <c r="F206" s="97"/>
      <c r="G206" s="1"/>
      <c r="H206" s="1"/>
      <c r="I206" s="1"/>
      <c r="J206" s="4"/>
      <c r="K206" s="4"/>
      <c r="L206" s="4"/>
      <c r="M206" s="159"/>
      <c r="N206" s="176"/>
      <c r="O206" s="161"/>
      <c r="P206" s="161"/>
      <c r="Q206" s="161"/>
      <c r="R206" s="4"/>
      <c r="S206" s="4"/>
      <c r="T206" s="161"/>
      <c r="U206" s="161"/>
      <c r="V206" s="1"/>
      <c r="W206" s="1"/>
      <c r="X206" s="1" t="str">
        <f t="shared" si="39"/>
        <v/>
      </c>
      <c r="Y206" s="55"/>
      <c r="Z206" s="161"/>
      <c r="AA206" s="1"/>
      <c r="AB206" s="1"/>
      <c r="AC206" s="1" t="str">
        <f t="shared" ref="AC206:AC269" si="40">IF(ISERROR(VLOOKUP(AB206,WC_ISIN_Lookup,2,)),"",VLOOKUP(AB206,WC_ISIN_Lookup,2,))</f>
        <v/>
      </c>
      <c r="AD206" s="55"/>
      <c r="AE206" s="161"/>
      <c r="AF206" s="1"/>
      <c r="AG206" s="1"/>
      <c r="AH206" s="1" t="str">
        <f t="shared" ref="AH206:AH269" si="41">IF(ISERROR(VLOOKUP(AG206,WC_ISIN_Lookup,2,)),"",VLOOKUP(AG206,WC_ISIN_Lookup,2,))</f>
        <v/>
      </c>
      <c r="AI206" s="55"/>
      <c r="AJ206" s="161"/>
      <c r="AK206" s="1"/>
      <c r="AL206" s="1"/>
      <c r="AM206" s="1" t="str">
        <f t="shared" ref="AM206:AM269" si="42">IF(ISERROR(VLOOKUP(AL206,WC_ISIN_Lookup,2,)),"",VLOOKUP(AL206,WC_ISIN_Lookup,2,))</f>
        <v/>
      </c>
      <c r="AN206" s="55"/>
      <c r="AO206" s="161"/>
      <c r="AP206" s="1"/>
      <c r="AQ206" s="1"/>
      <c r="AR206" s="1" t="str">
        <f t="shared" ref="AR206:AR269" si="43">IF(ISERROR(VLOOKUP(AQ206,WC_ISIN_Lookup,2,)),"",VLOOKUP(AQ206,WC_ISIN_Lookup,2,))</f>
        <v/>
      </c>
      <c r="AS206" s="55"/>
      <c r="AT206" s="161"/>
      <c r="AU206" s="1"/>
      <c r="AV206" s="1"/>
      <c r="AW206" s="1" t="str">
        <f t="shared" ref="AW206:AW269" si="44">IF(ISERROR(VLOOKUP(AV206,WC_ISIN_Lookup,2,)),"",VLOOKUP(AV206,WC_ISIN_Lookup,2,))</f>
        <v/>
      </c>
      <c r="AX206" s="55"/>
      <c r="AY206" s="161"/>
      <c r="AZ206" s="1"/>
      <c r="BA206" s="1"/>
      <c r="BB206" s="1" t="str">
        <f t="shared" ref="BB206:BB269" si="45">IF(ISERROR(VLOOKUP(BA206,WC_ISIN_Lookup,2,)),"",VLOOKUP(BA206,WC_ISIN_Lookup,2,))</f>
        <v/>
      </c>
      <c r="BC206" s="55"/>
      <c r="BD206" s="161"/>
      <c r="BE206" s="1"/>
      <c r="BF206" s="1"/>
      <c r="BG206" s="1" t="str">
        <f t="shared" ref="BG206:BG269" si="46">IF(ISERROR(VLOOKUP(BF206,WC_ISIN_Lookup,2,)),"",VLOOKUP(BF206,WC_ISIN_Lookup,2,))</f>
        <v/>
      </c>
      <c r="BH206" s="55"/>
      <c r="BI206" s="161"/>
      <c r="BJ206" s="1"/>
      <c r="BK206" s="1"/>
      <c r="BL206" s="1" t="str">
        <f t="shared" ref="BL206:BL269" si="47">IF(ISERROR(VLOOKUP(BK206,WC_ISIN_Lookup,2,)),"",VLOOKUP(BK206,WC_ISIN_Lookup,2,))</f>
        <v/>
      </c>
      <c r="BM206" s="55"/>
      <c r="BN206" s="161"/>
      <c r="BO206" s="1"/>
      <c r="BP206" s="1"/>
      <c r="BQ206" s="1" t="str">
        <f t="shared" ref="BQ206:BQ269" si="48">IF(ISERROR(VLOOKUP(BP206,WC_ISIN_Lookup,2,)),"",VLOOKUP(BP206,WC_ISIN_Lookup,2,))</f>
        <v/>
      </c>
      <c r="BR206" s="55"/>
      <c r="BS206" s="161"/>
    </row>
    <row r="207" spans="1:71" ht="15">
      <c r="A207" s="97"/>
      <c r="B207" s="97"/>
      <c r="C207" s="97"/>
      <c r="D207" s="97"/>
      <c r="E207" s="97"/>
      <c r="F207" s="97"/>
      <c r="G207" s="1"/>
      <c r="H207" s="1"/>
      <c r="I207" s="1"/>
      <c r="J207" s="4"/>
      <c r="K207" s="4"/>
      <c r="L207" s="4"/>
      <c r="M207" s="159"/>
      <c r="N207" s="176"/>
      <c r="O207" s="161"/>
      <c r="P207" s="161"/>
      <c r="Q207" s="161"/>
      <c r="R207" s="4"/>
      <c r="S207" s="4"/>
      <c r="T207" s="161"/>
      <c r="U207" s="161"/>
      <c r="V207" s="1"/>
      <c r="W207" s="1"/>
      <c r="X207" s="1" t="str">
        <f t="shared" si="39"/>
        <v/>
      </c>
      <c r="Y207" s="55"/>
      <c r="Z207" s="161"/>
      <c r="AA207" s="1"/>
      <c r="AB207" s="1"/>
      <c r="AC207" s="1" t="str">
        <f t="shared" si="40"/>
        <v/>
      </c>
      <c r="AD207" s="55"/>
      <c r="AE207" s="161"/>
      <c r="AF207" s="1"/>
      <c r="AG207" s="1"/>
      <c r="AH207" s="1" t="str">
        <f t="shared" si="41"/>
        <v/>
      </c>
      <c r="AI207" s="55"/>
      <c r="AJ207" s="161"/>
      <c r="AK207" s="1"/>
      <c r="AL207" s="1"/>
      <c r="AM207" s="1" t="str">
        <f t="shared" si="42"/>
        <v/>
      </c>
      <c r="AN207" s="55"/>
      <c r="AO207" s="161"/>
      <c r="AP207" s="1"/>
      <c r="AQ207" s="1"/>
      <c r="AR207" s="1" t="str">
        <f t="shared" si="43"/>
        <v/>
      </c>
      <c r="AS207" s="55"/>
      <c r="AT207" s="161"/>
      <c r="AU207" s="1"/>
      <c r="AV207" s="1"/>
      <c r="AW207" s="1" t="str">
        <f t="shared" si="44"/>
        <v/>
      </c>
      <c r="AX207" s="55"/>
      <c r="AY207" s="161"/>
      <c r="AZ207" s="1"/>
      <c r="BA207" s="1"/>
      <c r="BB207" s="1" t="str">
        <f t="shared" si="45"/>
        <v/>
      </c>
      <c r="BC207" s="55"/>
      <c r="BD207" s="161"/>
      <c r="BE207" s="1"/>
      <c r="BF207" s="1"/>
      <c r="BG207" s="1" t="str">
        <f t="shared" si="46"/>
        <v/>
      </c>
      <c r="BH207" s="55"/>
      <c r="BI207" s="161"/>
      <c r="BJ207" s="1"/>
      <c r="BK207" s="1"/>
      <c r="BL207" s="1" t="str">
        <f t="shared" si="47"/>
        <v/>
      </c>
      <c r="BM207" s="55"/>
      <c r="BN207" s="161"/>
      <c r="BO207" s="1"/>
      <c r="BP207" s="1"/>
      <c r="BQ207" s="1" t="str">
        <f t="shared" si="48"/>
        <v/>
      </c>
      <c r="BR207" s="55"/>
      <c r="BS207" s="161"/>
    </row>
    <row r="208" spans="1:71" ht="15">
      <c r="A208" s="97"/>
      <c r="B208" s="97"/>
      <c r="C208" s="97"/>
      <c r="D208" s="97"/>
      <c r="E208" s="97"/>
      <c r="F208" s="97"/>
      <c r="G208" s="1"/>
      <c r="H208" s="1"/>
      <c r="I208" s="1"/>
      <c r="J208" s="4"/>
      <c r="K208" s="4"/>
      <c r="L208" s="4"/>
      <c r="M208" s="159"/>
      <c r="N208" s="176"/>
      <c r="O208" s="161"/>
      <c r="P208" s="161"/>
      <c r="Q208" s="161"/>
      <c r="R208" s="4"/>
      <c r="S208" s="4"/>
      <c r="T208" s="161"/>
      <c r="U208" s="161"/>
      <c r="V208" s="1"/>
      <c r="W208" s="1"/>
      <c r="X208" s="1" t="str">
        <f t="shared" si="39"/>
        <v/>
      </c>
      <c r="Y208" s="55"/>
      <c r="Z208" s="161"/>
      <c r="AA208" s="1"/>
      <c r="AB208" s="1"/>
      <c r="AC208" s="1" t="str">
        <f t="shared" si="40"/>
        <v/>
      </c>
      <c r="AD208" s="55"/>
      <c r="AE208" s="161"/>
      <c r="AF208" s="1"/>
      <c r="AG208" s="1"/>
      <c r="AH208" s="1" t="str">
        <f t="shared" si="41"/>
        <v/>
      </c>
      <c r="AI208" s="55"/>
      <c r="AJ208" s="161"/>
      <c r="AK208" s="1"/>
      <c r="AL208" s="1"/>
      <c r="AM208" s="1" t="str">
        <f t="shared" si="42"/>
        <v/>
      </c>
      <c r="AN208" s="55"/>
      <c r="AO208" s="161"/>
      <c r="AP208" s="1"/>
      <c r="AQ208" s="1"/>
      <c r="AR208" s="1" t="str">
        <f t="shared" si="43"/>
        <v/>
      </c>
      <c r="AS208" s="55"/>
      <c r="AT208" s="161"/>
      <c r="AU208" s="1"/>
      <c r="AV208" s="1"/>
      <c r="AW208" s="1" t="str">
        <f t="shared" si="44"/>
        <v/>
      </c>
      <c r="AX208" s="55"/>
      <c r="AY208" s="161"/>
      <c r="AZ208" s="1"/>
      <c r="BA208" s="1"/>
      <c r="BB208" s="1" t="str">
        <f t="shared" si="45"/>
        <v/>
      </c>
      <c r="BC208" s="55"/>
      <c r="BD208" s="161"/>
      <c r="BE208" s="1"/>
      <c r="BF208" s="1"/>
      <c r="BG208" s="1" t="str">
        <f t="shared" si="46"/>
        <v/>
      </c>
      <c r="BH208" s="55"/>
      <c r="BI208" s="161"/>
      <c r="BJ208" s="1"/>
      <c r="BK208" s="1"/>
      <c r="BL208" s="1" t="str">
        <f t="shared" si="47"/>
        <v/>
      </c>
      <c r="BM208" s="55"/>
      <c r="BN208" s="161"/>
      <c r="BO208" s="1"/>
      <c r="BP208" s="1"/>
      <c r="BQ208" s="1" t="str">
        <f t="shared" si="48"/>
        <v/>
      </c>
      <c r="BR208" s="55"/>
      <c r="BS208" s="161"/>
    </row>
    <row r="209" spans="1:71" ht="15">
      <c r="A209" s="97"/>
      <c r="B209" s="97"/>
      <c r="C209" s="97"/>
      <c r="D209" s="97"/>
      <c r="E209" s="97"/>
      <c r="F209" s="97"/>
      <c r="G209" s="1"/>
      <c r="H209" s="1"/>
      <c r="I209" s="1"/>
      <c r="J209" s="4"/>
      <c r="K209" s="4"/>
      <c r="L209" s="4"/>
      <c r="M209" s="159"/>
      <c r="N209" s="176"/>
      <c r="O209" s="161"/>
      <c r="P209" s="161"/>
      <c r="Q209" s="161"/>
      <c r="R209" s="4"/>
      <c r="S209" s="4"/>
      <c r="T209" s="161"/>
      <c r="U209" s="161"/>
      <c r="V209" s="1"/>
      <c r="W209" s="1"/>
      <c r="X209" s="1" t="str">
        <f t="shared" si="39"/>
        <v/>
      </c>
      <c r="Y209" s="55"/>
      <c r="Z209" s="161"/>
      <c r="AA209" s="1"/>
      <c r="AB209" s="1"/>
      <c r="AC209" s="1" t="str">
        <f t="shared" si="40"/>
        <v/>
      </c>
      <c r="AD209" s="55"/>
      <c r="AE209" s="161"/>
      <c r="AF209" s="1"/>
      <c r="AG209" s="1"/>
      <c r="AH209" s="1" t="str">
        <f t="shared" si="41"/>
        <v/>
      </c>
      <c r="AI209" s="55"/>
      <c r="AJ209" s="161"/>
      <c r="AK209" s="1"/>
      <c r="AL209" s="1"/>
      <c r="AM209" s="1" t="str">
        <f t="shared" si="42"/>
        <v/>
      </c>
      <c r="AN209" s="55"/>
      <c r="AO209" s="161"/>
      <c r="AP209" s="1"/>
      <c r="AQ209" s="1"/>
      <c r="AR209" s="1" t="str">
        <f t="shared" si="43"/>
        <v/>
      </c>
      <c r="AS209" s="55"/>
      <c r="AT209" s="161"/>
      <c r="AU209" s="1"/>
      <c r="AV209" s="1"/>
      <c r="AW209" s="1" t="str">
        <f t="shared" si="44"/>
        <v/>
      </c>
      <c r="AX209" s="55"/>
      <c r="AY209" s="161"/>
      <c r="AZ209" s="1"/>
      <c r="BA209" s="1"/>
      <c r="BB209" s="1" t="str">
        <f t="shared" si="45"/>
        <v/>
      </c>
      <c r="BC209" s="55"/>
      <c r="BD209" s="161"/>
      <c r="BE209" s="1"/>
      <c r="BF209" s="1"/>
      <c r="BG209" s="1" t="str">
        <f t="shared" si="46"/>
        <v/>
      </c>
      <c r="BH209" s="55"/>
      <c r="BI209" s="161"/>
      <c r="BJ209" s="1"/>
      <c r="BK209" s="1"/>
      <c r="BL209" s="1" t="str">
        <f t="shared" si="47"/>
        <v/>
      </c>
      <c r="BM209" s="55"/>
      <c r="BN209" s="161"/>
      <c r="BO209" s="1"/>
      <c r="BP209" s="1"/>
      <c r="BQ209" s="1" t="str">
        <f t="shared" si="48"/>
        <v/>
      </c>
      <c r="BR209" s="55"/>
      <c r="BS209" s="161"/>
    </row>
    <row r="210" spans="1:71" ht="15">
      <c r="A210" s="97"/>
      <c r="B210" s="97"/>
      <c r="C210" s="97"/>
      <c r="D210" s="97"/>
      <c r="E210" s="97"/>
      <c r="F210" s="97"/>
      <c r="G210" s="1"/>
      <c r="H210" s="1"/>
      <c r="I210" s="1"/>
      <c r="J210" s="4"/>
      <c r="K210" s="4"/>
      <c r="L210" s="4"/>
      <c r="M210" s="159"/>
      <c r="N210" s="176"/>
      <c r="O210" s="161"/>
      <c r="P210" s="161"/>
      <c r="Q210" s="161"/>
      <c r="R210" s="4"/>
      <c r="S210" s="4"/>
      <c r="T210" s="161"/>
      <c r="U210" s="161"/>
      <c r="V210" s="1"/>
      <c r="W210" s="1"/>
      <c r="X210" s="1" t="str">
        <f t="shared" si="39"/>
        <v/>
      </c>
      <c r="Y210" s="55"/>
      <c r="Z210" s="161"/>
      <c r="AA210" s="1"/>
      <c r="AB210" s="1"/>
      <c r="AC210" s="1" t="str">
        <f t="shared" si="40"/>
        <v/>
      </c>
      <c r="AD210" s="55"/>
      <c r="AE210" s="161"/>
      <c r="AF210" s="1"/>
      <c r="AG210" s="1"/>
      <c r="AH210" s="1" t="str">
        <f t="shared" si="41"/>
        <v/>
      </c>
      <c r="AI210" s="55"/>
      <c r="AJ210" s="161"/>
      <c r="AK210" s="1"/>
      <c r="AL210" s="1"/>
      <c r="AM210" s="1" t="str">
        <f t="shared" si="42"/>
        <v/>
      </c>
      <c r="AN210" s="55"/>
      <c r="AO210" s="161"/>
      <c r="AP210" s="1"/>
      <c r="AQ210" s="1"/>
      <c r="AR210" s="1" t="str">
        <f t="shared" si="43"/>
        <v/>
      </c>
      <c r="AS210" s="55"/>
      <c r="AT210" s="161"/>
      <c r="AU210" s="1"/>
      <c r="AV210" s="1"/>
      <c r="AW210" s="1" t="str">
        <f t="shared" si="44"/>
        <v/>
      </c>
      <c r="AX210" s="55"/>
      <c r="AY210" s="161"/>
      <c r="AZ210" s="1"/>
      <c r="BA210" s="1"/>
      <c r="BB210" s="1" t="str">
        <f t="shared" si="45"/>
        <v/>
      </c>
      <c r="BC210" s="55"/>
      <c r="BD210" s="161"/>
      <c r="BE210" s="1"/>
      <c r="BF210" s="1"/>
      <c r="BG210" s="1" t="str">
        <f t="shared" si="46"/>
        <v/>
      </c>
      <c r="BH210" s="55"/>
      <c r="BI210" s="161"/>
      <c r="BJ210" s="1"/>
      <c r="BK210" s="1"/>
      <c r="BL210" s="1" t="str">
        <f t="shared" si="47"/>
        <v/>
      </c>
      <c r="BM210" s="55"/>
      <c r="BN210" s="161"/>
      <c r="BO210" s="1"/>
      <c r="BP210" s="1"/>
      <c r="BQ210" s="1" t="str">
        <f t="shared" si="48"/>
        <v/>
      </c>
      <c r="BR210" s="55"/>
      <c r="BS210" s="161"/>
    </row>
    <row r="211" spans="1:71" ht="15">
      <c r="A211" s="97"/>
      <c r="B211" s="97"/>
      <c r="C211" s="97"/>
      <c r="D211" s="97"/>
      <c r="E211" s="97"/>
      <c r="F211" s="97"/>
      <c r="G211" s="1"/>
      <c r="H211" s="1"/>
      <c r="I211" s="1"/>
      <c r="J211" s="4"/>
      <c r="K211" s="4"/>
      <c r="L211" s="4"/>
      <c r="M211" s="159"/>
      <c r="N211" s="176"/>
      <c r="O211" s="161"/>
      <c r="P211" s="161"/>
      <c r="Q211" s="161"/>
      <c r="R211" s="4"/>
      <c r="S211" s="4"/>
      <c r="T211" s="161"/>
      <c r="U211" s="161"/>
      <c r="V211" s="1"/>
      <c r="W211" s="1"/>
      <c r="X211" s="1" t="str">
        <f t="shared" si="39"/>
        <v/>
      </c>
      <c r="Y211" s="55"/>
      <c r="Z211" s="161"/>
      <c r="AA211" s="1"/>
      <c r="AB211" s="1"/>
      <c r="AC211" s="1" t="str">
        <f t="shared" si="40"/>
        <v/>
      </c>
      <c r="AD211" s="55"/>
      <c r="AE211" s="161"/>
      <c r="AF211" s="1"/>
      <c r="AG211" s="1"/>
      <c r="AH211" s="1" t="str">
        <f t="shared" si="41"/>
        <v/>
      </c>
      <c r="AI211" s="55"/>
      <c r="AJ211" s="161"/>
      <c r="AK211" s="1"/>
      <c r="AL211" s="1"/>
      <c r="AM211" s="1" t="str">
        <f t="shared" si="42"/>
        <v/>
      </c>
      <c r="AN211" s="55"/>
      <c r="AO211" s="161"/>
      <c r="AP211" s="1"/>
      <c r="AQ211" s="1"/>
      <c r="AR211" s="1" t="str">
        <f t="shared" si="43"/>
        <v/>
      </c>
      <c r="AS211" s="55"/>
      <c r="AT211" s="161"/>
      <c r="AU211" s="1"/>
      <c r="AV211" s="1"/>
      <c r="AW211" s="1" t="str">
        <f t="shared" si="44"/>
        <v/>
      </c>
      <c r="AX211" s="55"/>
      <c r="AY211" s="161"/>
      <c r="AZ211" s="1"/>
      <c r="BA211" s="1"/>
      <c r="BB211" s="1" t="str">
        <f t="shared" si="45"/>
        <v/>
      </c>
      <c r="BC211" s="55"/>
      <c r="BD211" s="161"/>
      <c r="BE211" s="1"/>
      <c r="BF211" s="1"/>
      <c r="BG211" s="1" t="str">
        <f t="shared" si="46"/>
        <v/>
      </c>
      <c r="BH211" s="55"/>
      <c r="BI211" s="161"/>
      <c r="BJ211" s="1"/>
      <c r="BK211" s="1"/>
      <c r="BL211" s="1" t="str">
        <f t="shared" si="47"/>
        <v/>
      </c>
      <c r="BM211" s="55"/>
      <c r="BN211" s="161"/>
      <c r="BO211" s="1"/>
      <c r="BP211" s="1"/>
      <c r="BQ211" s="1" t="str">
        <f t="shared" si="48"/>
        <v/>
      </c>
      <c r="BR211" s="55"/>
      <c r="BS211" s="161"/>
    </row>
    <row r="212" spans="1:71" ht="15">
      <c r="A212" s="97"/>
      <c r="B212" s="97"/>
      <c r="C212" s="97"/>
      <c r="D212" s="97"/>
      <c r="E212" s="97"/>
      <c r="F212" s="97"/>
      <c r="G212" s="1"/>
      <c r="H212" s="1"/>
      <c r="I212" s="1"/>
      <c r="J212" s="4"/>
      <c r="K212" s="4"/>
      <c r="L212" s="4"/>
      <c r="M212" s="159"/>
      <c r="N212" s="176"/>
      <c r="O212" s="161"/>
      <c r="P212" s="161"/>
      <c r="Q212" s="161"/>
      <c r="R212" s="4"/>
      <c r="S212" s="4"/>
      <c r="T212" s="161"/>
      <c r="U212" s="161"/>
      <c r="V212" s="1"/>
      <c r="W212" s="1"/>
      <c r="X212" s="1" t="str">
        <f t="shared" si="39"/>
        <v/>
      </c>
      <c r="Y212" s="55"/>
      <c r="Z212" s="161"/>
      <c r="AA212" s="1"/>
      <c r="AB212" s="1"/>
      <c r="AC212" s="1" t="str">
        <f t="shared" si="40"/>
        <v/>
      </c>
      <c r="AD212" s="55"/>
      <c r="AE212" s="161"/>
      <c r="AF212" s="1"/>
      <c r="AG212" s="1"/>
      <c r="AH212" s="1" t="str">
        <f t="shared" si="41"/>
        <v/>
      </c>
      <c r="AI212" s="55"/>
      <c r="AJ212" s="161"/>
      <c r="AK212" s="1"/>
      <c r="AL212" s="1"/>
      <c r="AM212" s="1" t="str">
        <f t="shared" si="42"/>
        <v/>
      </c>
      <c r="AN212" s="55"/>
      <c r="AO212" s="161"/>
      <c r="AP212" s="1"/>
      <c r="AQ212" s="1"/>
      <c r="AR212" s="1" t="str">
        <f t="shared" si="43"/>
        <v/>
      </c>
      <c r="AS212" s="55"/>
      <c r="AT212" s="161"/>
      <c r="AU212" s="1"/>
      <c r="AV212" s="1"/>
      <c r="AW212" s="1" t="str">
        <f t="shared" si="44"/>
        <v/>
      </c>
      <c r="AX212" s="55"/>
      <c r="AY212" s="161"/>
      <c r="AZ212" s="1"/>
      <c r="BA212" s="1"/>
      <c r="BB212" s="1" t="str">
        <f t="shared" si="45"/>
        <v/>
      </c>
      <c r="BC212" s="55"/>
      <c r="BD212" s="161"/>
      <c r="BE212" s="1"/>
      <c r="BF212" s="1"/>
      <c r="BG212" s="1" t="str">
        <f t="shared" si="46"/>
        <v/>
      </c>
      <c r="BH212" s="55"/>
      <c r="BI212" s="161"/>
      <c r="BJ212" s="1"/>
      <c r="BK212" s="1"/>
      <c r="BL212" s="1" t="str">
        <f t="shared" si="47"/>
        <v/>
      </c>
      <c r="BM212" s="55"/>
      <c r="BN212" s="161"/>
      <c r="BO212" s="1"/>
      <c r="BP212" s="1"/>
      <c r="BQ212" s="1" t="str">
        <f t="shared" si="48"/>
        <v/>
      </c>
      <c r="BR212" s="55"/>
      <c r="BS212" s="161"/>
    </row>
    <row r="213" spans="1:71" ht="15">
      <c r="A213" s="97"/>
      <c r="B213" s="97"/>
      <c r="C213" s="97"/>
      <c r="D213" s="97"/>
      <c r="E213" s="97"/>
      <c r="F213" s="97"/>
      <c r="G213" s="1"/>
      <c r="H213" s="1"/>
      <c r="I213" s="1"/>
      <c r="J213" s="4"/>
      <c r="K213" s="4"/>
      <c r="L213" s="4"/>
      <c r="M213" s="159"/>
      <c r="N213" s="176"/>
      <c r="O213" s="161"/>
      <c r="P213" s="161"/>
      <c r="Q213" s="161"/>
      <c r="R213" s="4"/>
      <c r="S213" s="4"/>
      <c r="T213" s="161"/>
      <c r="U213" s="161"/>
      <c r="V213" s="1"/>
      <c r="W213" s="1"/>
      <c r="X213" s="1" t="str">
        <f t="shared" si="39"/>
        <v/>
      </c>
      <c r="Y213" s="55"/>
      <c r="Z213" s="161"/>
      <c r="AA213" s="1"/>
      <c r="AB213" s="1"/>
      <c r="AC213" s="1" t="str">
        <f t="shared" si="40"/>
        <v/>
      </c>
      <c r="AD213" s="55"/>
      <c r="AE213" s="161"/>
      <c r="AF213" s="1"/>
      <c r="AG213" s="1"/>
      <c r="AH213" s="1" t="str">
        <f t="shared" si="41"/>
        <v/>
      </c>
      <c r="AI213" s="55"/>
      <c r="AJ213" s="161"/>
      <c r="AK213" s="1"/>
      <c r="AL213" s="1"/>
      <c r="AM213" s="1" t="str">
        <f t="shared" si="42"/>
        <v/>
      </c>
      <c r="AN213" s="55"/>
      <c r="AO213" s="161"/>
      <c r="AP213" s="1"/>
      <c r="AQ213" s="1"/>
      <c r="AR213" s="1" t="str">
        <f t="shared" si="43"/>
        <v/>
      </c>
      <c r="AS213" s="55"/>
      <c r="AT213" s="161"/>
      <c r="AU213" s="1"/>
      <c r="AV213" s="1"/>
      <c r="AW213" s="1" t="str">
        <f t="shared" si="44"/>
        <v/>
      </c>
      <c r="AX213" s="55"/>
      <c r="AY213" s="161"/>
      <c r="AZ213" s="1"/>
      <c r="BA213" s="1"/>
      <c r="BB213" s="1" t="str">
        <f t="shared" si="45"/>
        <v/>
      </c>
      <c r="BC213" s="55"/>
      <c r="BD213" s="161"/>
      <c r="BE213" s="1"/>
      <c r="BF213" s="1"/>
      <c r="BG213" s="1" t="str">
        <f t="shared" si="46"/>
        <v/>
      </c>
      <c r="BH213" s="55"/>
      <c r="BI213" s="161"/>
      <c r="BJ213" s="1"/>
      <c r="BK213" s="1"/>
      <c r="BL213" s="1" t="str">
        <f t="shared" si="47"/>
        <v/>
      </c>
      <c r="BM213" s="55"/>
      <c r="BN213" s="161"/>
      <c r="BO213" s="1"/>
      <c r="BP213" s="1"/>
      <c r="BQ213" s="1" t="str">
        <f t="shared" si="48"/>
        <v/>
      </c>
      <c r="BR213" s="55"/>
      <c r="BS213" s="161"/>
    </row>
    <row r="214" spans="1:71" ht="15">
      <c r="A214" s="97"/>
      <c r="B214" s="97"/>
      <c r="C214" s="97"/>
      <c r="D214" s="97"/>
      <c r="E214" s="97"/>
      <c r="F214" s="97"/>
      <c r="G214" s="1"/>
      <c r="H214" s="1"/>
      <c r="I214" s="1"/>
      <c r="J214" s="4"/>
      <c r="K214" s="4"/>
      <c r="L214" s="4"/>
      <c r="M214" s="159"/>
      <c r="N214" s="176"/>
      <c r="O214" s="161"/>
      <c r="P214" s="161"/>
      <c r="Q214" s="161"/>
      <c r="R214" s="4"/>
      <c r="S214" s="4"/>
      <c r="T214" s="161"/>
      <c r="U214" s="161"/>
      <c r="V214" s="1"/>
      <c r="W214" s="1"/>
      <c r="X214" s="1" t="str">
        <f t="shared" si="39"/>
        <v/>
      </c>
      <c r="Y214" s="55"/>
      <c r="Z214" s="161"/>
      <c r="AA214" s="1"/>
      <c r="AB214" s="1"/>
      <c r="AC214" s="1" t="str">
        <f t="shared" si="40"/>
        <v/>
      </c>
      <c r="AD214" s="55"/>
      <c r="AE214" s="161"/>
      <c r="AF214" s="1"/>
      <c r="AG214" s="1"/>
      <c r="AH214" s="1" t="str">
        <f t="shared" si="41"/>
        <v/>
      </c>
      <c r="AI214" s="55"/>
      <c r="AJ214" s="161"/>
      <c r="AK214" s="1"/>
      <c r="AL214" s="1"/>
      <c r="AM214" s="1" t="str">
        <f t="shared" si="42"/>
        <v/>
      </c>
      <c r="AN214" s="55"/>
      <c r="AO214" s="161"/>
      <c r="AP214" s="1"/>
      <c r="AQ214" s="1"/>
      <c r="AR214" s="1" t="str">
        <f t="shared" si="43"/>
        <v/>
      </c>
      <c r="AS214" s="55"/>
      <c r="AT214" s="161"/>
      <c r="AU214" s="1"/>
      <c r="AV214" s="1"/>
      <c r="AW214" s="1" t="str">
        <f t="shared" si="44"/>
        <v/>
      </c>
      <c r="AX214" s="55"/>
      <c r="AY214" s="161"/>
      <c r="AZ214" s="1"/>
      <c r="BA214" s="1"/>
      <c r="BB214" s="1" t="str">
        <f t="shared" si="45"/>
        <v/>
      </c>
      <c r="BC214" s="55"/>
      <c r="BD214" s="161"/>
      <c r="BE214" s="1"/>
      <c r="BF214" s="1"/>
      <c r="BG214" s="1" t="str">
        <f t="shared" si="46"/>
        <v/>
      </c>
      <c r="BH214" s="55"/>
      <c r="BI214" s="161"/>
      <c r="BJ214" s="1"/>
      <c r="BK214" s="1"/>
      <c r="BL214" s="1" t="str">
        <f t="shared" si="47"/>
        <v/>
      </c>
      <c r="BM214" s="55"/>
      <c r="BN214" s="161"/>
      <c r="BO214" s="1"/>
      <c r="BP214" s="1"/>
      <c r="BQ214" s="1" t="str">
        <f t="shared" si="48"/>
        <v/>
      </c>
      <c r="BR214" s="55"/>
      <c r="BS214" s="161"/>
    </row>
    <row r="215" spans="1:71" ht="15">
      <c r="A215" s="97"/>
      <c r="B215" s="97"/>
      <c r="C215" s="97"/>
      <c r="D215" s="97"/>
      <c r="E215" s="97"/>
      <c r="F215" s="97"/>
      <c r="G215" s="1"/>
      <c r="H215" s="1"/>
      <c r="I215" s="1"/>
      <c r="J215" s="4"/>
      <c r="K215" s="4"/>
      <c r="L215" s="4"/>
      <c r="M215" s="159"/>
      <c r="N215" s="176"/>
      <c r="O215" s="161"/>
      <c r="P215" s="161"/>
      <c r="Q215" s="161"/>
      <c r="R215" s="4"/>
      <c r="S215" s="4"/>
      <c r="T215" s="161"/>
      <c r="U215" s="161"/>
      <c r="V215" s="1"/>
      <c r="W215" s="1"/>
      <c r="X215" s="1" t="str">
        <f t="shared" si="39"/>
        <v/>
      </c>
      <c r="Y215" s="55"/>
      <c r="Z215" s="161"/>
      <c r="AA215" s="1"/>
      <c r="AB215" s="1"/>
      <c r="AC215" s="1" t="str">
        <f t="shared" si="40"/>
        <v/>
      </c>
      <c r="AD215" s="55"/>
      <c r="AE215" s="161"/>
      <c r="AF215" s="1"/>
      <c r="AG215" s="1"/>
      <c r="AH215" s="1" t="str">
        <f t="shared" si="41"/>
        <v/>
      </c>
      <c r="AI215" s="55"/>
      <c r="AJ215" s="161"/>
      <c r="AK215" s="1"/>
      <c r="AL215" s="1"/>
      <c r="AM215" s="1" t="str">
        <f t="shared" si="42"/>
        <v/>
      </c>
      <c r="AN215" s="55"/>
      <c r="AO215" s="161"/>
      <c r="AP215" s="1"/>
      <c r="AQ215" s="1"/>
      <c r="AR215" s="1" t="str">
        <f t="shared" si="43"/>
        <v/>
      </c>
      <c r="AS215" s="55"/>
      <c r="AT215" s="161"/>
      <c r="AU215" s="1"/>
      <c r="AV215" s="1"/>
      <c r="AW215" s="1" t="str">
        <f t="shared" si="44"/>
        <v/>
      </c>
      <c r="AX215" s="55"/>
      <c r="AY215" s="161"/>
      <c r="AZ215" s="1"/>
      <c r="BA215" s="1"/>
      <c r="BB215" s="1" t="str">
        <f t="shared" si="45"/>
        <v/>
      </c>
      <c r="BC215" s="55"/>
      <c r="BD215" s="161"/>
      <c r="BE215" s="1"/>
      <c r="BF215" s="1"/>
      <c r="BG215" s="1" t="str">
        <f t="shared" si="46"/>
        <v/>
      </c>
      <c r="BH215" s="55"/>
      <c r="BI215" s="161"/>
      <c r="BJ215" s="1"/>
      <c r="BK215" s="1"/>
      <c r="BL215" s="1" t="str">
        <f t="shared" si="47"/>
        <v/>
      </c>
      <c r="BM215" s="55"/>
      <c r="BN215" s="161"/>
      <c r="BO215" s="1"/>
      <c r="BP215" s="1"/>
      <c r="BQ215" s="1" t="str">
        <f t="shared" si="48"/>
        <v/>
      </c>
      <c r="BR215" s="55"/>
      <c r="BS215" s="161"/>
    </row>
    <row r="216" spans="1:71" ht="15">
      <c r="A216" s="97"/>
      <c r="B216" s="97"/>
      <c r="C216" s="97"/>
      <c r="D216" s="97"/>
      <c r="E216" s="97"/>
      <c r="F216" s="97"/>
      <c r="G216" s="1"/>
      <c r="H216" s="1"/>
      <c r="I216" s="1"/>
      <c r="J216" s="4"/>
      <c r="K216" s="4"/>
      <c r="L216" s="4"/>
      <c r="M216" s="159"/>
      <c r="N216" s="176"/>
      <c r="O216" s="161"/>
      <c r="P216" s="161"/>
      <c r="Q216" s="161"/>
      <c r="R216" s="4"/>
      <c r="S216" s="4"/>
      <c r="T216" s="161"/>
      <c r="U216" s="161"/>
      <c r="V216" s="1"/>
      <c r="W216" s="1"/>
      <c r="X216" s="1" t="str">
        <f t="shared" si="39"/>
        <v/>
      </c>
      <c r="Y216" s="55"/>
      <c r="Z216" s="161"/>
      <c r="AA216" s="1"/>
      <c r="AB216" s="1"/>
      <c r="AC216" s="1" t="str">
        <f t="shared" si="40"/>
        <v/>
      </c>
      <c r="AD216" s="55"/>
      <c r="AE216" s="161"/>
      <c r="AF216" s="1"/>
      <c r="AG216" s="1"/>
      <c r="AH216" s="1" t="str">
        <f t="shared" si="41"/>
        <v/>
      </c>
      <c r="AI216" s="55"/>
      <c r="AJ216" s="161"/>
      <c r="AK216" s="1"/>
      <c r="AL216" s="1"/>
      <c r="AM216" s="1" t="str">
        <f t="shared" si="42"/>
        <v/>
      </c>
      <c r="AN216" s="55"/>
      <c r="AO216" s="161"/>
      <c r="AP216" s="1"/>
      <c r="AQ216" s="1"/>
      <c r="AR216" s="1" t="str">
        <f t="shared" si="43"/>
        <v/>
      </c>
      <c r="AS216" s="55"/>
      <c r="AT216" s="161"/>
      <c r="AU216" s="1"/>
      <c r="AV216" s="1"/>
      <c r="AW216" s="1" t="str">
        <f t="shared" si="44"/>
        <v/>
      </c>
      <c r="AX216" s="55"/>
      <c r="AY216" s="161"/>
      <c r="AZ216" s="1"/>
      <c r="BA216" s="1"/>
      <c r="BB216" s="1" t="str">
        <f t="shared" si="45"/>
        <v/>
      </c>
      <c r="BC216" s="55"/>
      <c r="BD216" s="161"/>
      <c r="BE216" s="1"/>
      <c r="BF216" s="1"/>
      <c r="BG216" s="1" t="str">
        <f t="shared" si="46"/>
        <v/>
      </c>
      <c r="BH216" s="55"/>
      <c r="BI216" s="161"/>
      <c r="BJ216" s="1"/>
      <c r="BK216" s="1"/>
      <c r="BL216" s="1" t="str">
        <f t="shared" si="47"/>
        <v/>
      </c>
      <c r="BM216" s="55"/>
      <c r="BN216" s="161"/>
      <c r="BO216" s="1"/>
      <c r="BP216" s="1"/>
      <c r="BQ216" s="1" t="str">
        <f t="shared" si="48"/>
        <v/>
      </c>
      <c r="BR216" s="55"/>
      <c r="BS216" s="161"/>
    </row>
    <row r="217" spans="1:71" ht="15">
      <c r="A217" s="97"/>
      <c r="B217" s="97"/>
      <c r="C217" s="97"/>
      <c r="D217" s="97"/>
      <c r="E217" s="97"/>
      <c r="F217" s="97"/>
      <c r="G217" s="1"/>
      <c r="H217" s="1"/>
      <c r="I217" s="1"/>
      <c r="J217" s="4"/>
      <c r="K217" s="4"/>
      <c r="L217" s="4"/>
      <c r="M217" s="159"/>
      <c r="N217" s="176"/>
      <c r="O217" s="161"/>
      <c r="P217" s="161"/>
      <c r="Q217" s="161"/>
      <c r="R217" s="4"/>
      <c r="S217" s="4"/>
      <c r="T217" s="161"/>
      <c r="U217" s="161"/>
      <c r="V217" s="1"/>
      <c r="W217" s="1"/>
      <c r="X217" s="1" t="str">
        <f t="shared" si="39"/>
        <v/>
      </c>
      <c r="Y217" s="55"/>
      <c r="Z217" s="161"/>
      <c r="AA217" s="1"/>
      <c r="AB217" s="1"/>
      <c r="AC217" s="1" t="str">
        <f t="shared" si="40"/>
        <v/>
      </c>
      <c r="AD217" s="55"/>
      <c r="AE217" s="161"/>
      <c r="AF217" s="1"/>
      <c r="AG217" s="1"/>
      <c r="AH217" s="1" t="str">
        <f t="shared" si="41"/>
        <v/>
      </c>
      <c r="AI217" s="55"/>
      <c r="AJ217" s="161"/>
      <c r="AK217" s="1"/>
      <c r="AL217" s="1"/>
      <c r="AM217" s="1" t="str">
        <f t="shared" si="42"/>
        <v/>
      </c>
      <c r="AN217" s="55"/>
      <c r="AO217" s="161"/>
      <c r="AP217" s="1"/>
      <c r="AQ217" s="1"/>
      <c r="AR217" s="1" t="str">
        <f t="shared" si="43"/>
        <v/>
      </c>
      <c r="AS217" s="55"/>
      <c r="AT217" s="161"/>
      <c r="AU217" s="1"/>
      <c r="AV217" s="1"/>
      <c r="AW217" s="1" t="str">
        <f t="shared" si="44"/>
        <v/>
      </c>
      <c r="AX217" s="55"/>
      <c r="AY217" s="161"/>
      <c r="AZ217" s="1"/>
      <c r="BA217" s="1"/>
      <c r="BB217" s="1" t="str">
        <f t="shared" si="45"/>
        <v/>
      </c>
      <c r="BC217" s="55"/>
      <c r="BD217" s="161"/>
      <c r="BE217" s="1"/>
      <c r="BF217" s="1"/>
      <c r="BG217" s="1" t="str">
        <f t="shared" si="46"/>
        <v/>
      </c>
      <c r="BH217" s="55"/>
      <c r="BI217" s="161"/>
      <c r="BJ217" s="1"/>
      <c r="BK217" s="1"/>
      <c r="BL217" s="1" t="str">
        <f t="shared" si="47"/>
        <v/>
      </c>
      <c r="BM217" s="55"/>
      <c r="BN217" s="161"/>
      <c r="BO217" s="1"/>
      <c r="BP217" s="1"/>
      <c r="BQ217" s="1" t="str">
        <f t="shared" si="48"/>
        <v/>
      </c>
      <c r="BR217" s="55"/>
      <c r="BS217" s="161"/>
    </row>
    <row r="218" spans="1:71" ht="15">
      <c r="A218" s="97"/>
      <c r="B218" s="97"/>
      <c r="C218" s="97"/>
      <c r="D218" s="97"/>
      <c r="E218" s="97"/>
      <c r="F218" s="97"/>
      <c r="G218" s="1"/>
      <c r="H218" s="1"/>
      <c r="I218" s="1"/>
      <c r="J218" s="4"/>
      <c r="K218" s="4"/>
      <c r="L218" s="4"/>
      <c r="M218" s="159"/>
      <c r="N218" s="176"/>
      <c r="O218" s="161"/>
      <c r="P218" s="161"/>
      <c r="Q218" s="161"/>
      <c r="R218" s="4"/>
      <c r="S218" s="4"/>
      <c r="T218" s="161"/>
      <c r="U218" s="161"/>
      <c r="V218" s="1"/>
      <c r="W218" s="1"/>
      <c r="X218" s="1" t="str">
        <f t="shared" si="39"/>
        <v/>
      </c>
      <c r="Y218" s="55"/>
      <c r="Z218" s="161"/>
      <c r="AA218" s="1"/>
      <c r="AB218" s="1"/>
      <c r="AC218" s="1" t="str">
        <f t="shared" si="40"/>
        <v/>
      </c>
      <c r="AD218" s="55"/>
      <c r="AE218" s="161"/>
      <c r="AF218" s="1"/>
      <c r="AG218" s="1"/>
      <c r="AH218" s="1" t="str">
        <f t="shared" si="41"/>
        <v/>
      </c>
      <c r="AI218" s="55"/>
      <c r="AJ218" s="161"/>
      <c r="AK218" s="1"/>
      <c r="AL218" s="1"/>
      <c r="AM218" s="1" t="str">
        <f t="shared" si="42"/>
        <v/>
      </c>
      <c r="AN218" s="55"/>
      <c r="AO218" s="161"/>
      <c r="AP218" s="1"/>
      <c r="AQ218" s="1"/>
      <c r="AR218" s="1" t="str">
        <f t="shared" si="43"/>
        <v/>
      </c>
      <c r="AS218" s="55"/>
      <c r="AT218" s="161"/>
      <c r="AU218" s="1"/>
      <c r="AV218" s="1"/>
      <c r="AW218" s="1" t="str">
        <f t="shared" si="44"/>
        <v/>
      </c>
      <c r="AX218" s="55"/>
      <c r="AY218" s="161"/>
      <c r="AZ218" s="1"/>
      <c r="BA218" s="1"/>
      <c r="BB218" s="1" t="str">
        <f t="shared" si="45"/>
        <v/>
      </c>
      <c r="BC218" s="55"/>
      <c r="BD218" s="161"/>
      <c r="BE218" s="1"/>
      <c r="BF218" s="1"/>
      <c r="BG218" s="1" t="str">
        <f t="shared" si="46"/>
        <v/>
      </c>
      <c r="BH218" s="55"/>
      <c r="BI218" s="161"/>
      <c r="BJ218" s="1"/>
      <c r="BK218" s="1"/>
      <c r="BL218" s="1" t="str">
        <f t="shared" si="47"/>
        <v/>
      </c>
      <c r="BM218" s="55"/>
      <c r="BN218" s="161"/>
      <c r="BO218" s="1"/>
      <c r="BP218" s="1"/>
      <c r="BQ218" s="1" t="str">
        <f t="shared" si="48"/>
        <v/>
      </c>
      <c r="BR218" s="55"/>
      <c r="BS218" s="161"/>
    </row>
    <row r="219" spans="1:71" ht="15">
      <c r="A219" s="97"/>
      <c r="B219" s="97"/>
      <c r="C219" s="97"/>
      <c r="D219" s="97"/>
      <c r="E219" s="97"/>
      <c r="F219" s="97"/>
      <c r="G219" s="1"/>
      <c r="H219" s="1"/>
      <c r="I219" s="1"/>
      <c r="J219" s="4"/>
      <c r="K219" s="4"/>
      <c r="L219" s="4"/>
      <c r="M219" s="159"/>
      <c r="N219" s="176"/>
      <c r="O219" s="161"/>
      <c r="P219" s="161"/>
      <c r="Q219" s="161"/>
      <c r="R219" s="4"/>
      <c r="S219" s="4"/>
      <c r="T219" s="161"/>
      <c r="U219" s="161"/>
      <c r="V219" s="1"/>
      <c r="W219" s="1"/>
      <c r="X219" s="1" t="str">
        <f t="shared" si="39"/>
        <v/>
      </c>
      <c r="Y219" s="55"/>
      <c r="Z219" s="161"/>
      <c r="AA219" s="1"/>
      <c r="AB219" s="1"/>
      <c r="AC219" s="1" t="str">
        <f t="shared" si="40"/>
        <v/>
      </c>
      <c r="AD219" s="55"/>
      <c r="AE219" s="161"/>
      <c r="AF219" s="1"/>
      <c r="AG219" s="1"/>
      <c r="AH219" s="1" t="str">
        <f t="shared" si="41"/>
        <v/>
      </c>
      <c r="AI219" s="55"/>
      <c r="AJ219" s="161"/>
      <c r="AK219" s="1"/>
      <c r="AL219" s="1"/>
      <c r="AM219" s="1" t="str">
        <f t="shared" si="42"/>
        <v/>
      </c>
      <c r="AN219" s="55"/>
      <c r="AO219" s="161"/>
      <c r="AP219" s="1"/>
      <c r="AQ219" s="1"/>
      <c r="AR219" s="1" t="str">
        <f t="shared" si="43"/>
        <v/>
      </c>
      <c r="AS219" s="55"/>
      <c r="AT219" s="161"/>
      <c r="AU219" s="1"/>
      <c r="AV219" s="1"/>
      <c r="AW219" s="1" t="str">
        <f t="shared" si="44"/>
        <v/>
      </c>
      <c r="AX219" s="55"/>
      <c r="AY219" s="161"/>
      <c r="AZ219" s="1"/>
      <c r="BA219" s="1"/>
      <c r="BB219" s="1" t="str">
        <f t="shared" si="45"/>
        <v/>
      </c>
      <c r="BC219" s="55"/>
      <c r="BD219" s="161"/>
      <c r="BE219" s="1"/>
      <c r="BF219" s="1"/>
      <c r="BG219" s="1" t="str">
        <f t="shared" si="46"/>
        <v/>
      </c>
      <c r="BH219" s="55"/>
      <c r="BI219" s="161"/>
      <c r="BJ219" s="1"/>
      <c r="BK219" s="1"/>
      <c r="BL219" s="1" t="str">
        <f t="shared" si="47"/>
        <v/>
      </c>
      <c r="BM219" s="55"/>
      <c r="BN219" s="161"/>
      <c r="BO219" s="1"/>
      <c r="BP219" s="1"/>
      <c r="BQ219" s="1" t="str">
        <f t="shared" si="48"/>
        <v/>
      </c>
      <c r="BR219" s="55"/>
      <c r="BS219" s="161"/>
    </row>
    <row r="220" spans="1:71" ht="15">
      <c r="A220" s="97"/>
      <c r="B220" s="97"/>
      <c r="C220" s="97"/>
      <c r="D220" s="97"/>
      <c r="E220" s="97"/>
      <c r="F220" s="97"/>
      <c r="G220" s="1"/>
      <c r="H220" s="1"/>
      <c r="I220" s="1"/>
      <c r="J220" s="4"/>
      <c r="K220" s="4"/>
      <c r="L220" s="4"/>
      <c r="M220" s="159"/>
      <c r="N220" s="176"/>
      <c r="O220" s="161"/>
      <c r="P220" s="161"/>
      <c r="Q220" s="161"/>
      <c r="R220" s="4"/>
      <c r="S220" s="4"/>
      <c r="T220" s="161"/>
      <c r="U220" s="161"/>
      <c r="V220" s="1"/>
      <c r="W220" s="1"/>
      <c r="X220" s="1" t="str">
        <f t="shared" si="39"/>
        <v/>
      </c>
      <c r="Y220" s="55"/>
      <c r="Z220" s="161"/>
      <c r="AA220" s="1"/>
      <c r="AB220" s="1"/>
      <c r="AC220" s="1" t="str">
        <f t="shared" si="40"/>
        <v/>
      </c>
      <c r="AD220" s="55"/>
      <c r="AE220" s="161"/>
      <c r="AF220" s="1"/>
      <c r="AG220" s="1"/>
      <c r="AH220" s="1" t="str">
        <f t="shared" si="41"/>
        <v/>
      </c>
      <c r="AI220" s="55"/>
      <c r="AJ220" s="161"/>
      <c r="AK220" s="1"/>
      <c r="AL220" s="1"/>
      <c r="AM220" s="1" t="str">
        <f t="shared" si="42"/>
        <v/>
      </c>
      <c r="AN220" s="55"/>
      <c r="AO220" s="161"/>
      <c r="AP220" s="1"/>
      <c r="AQ220" s="1"/>
      <c r="AR220" s="1" t="str">
        <f t="shared" si="43"/>
        <v/>
      </c>
      <c r="AS220" s="55"/>
      <c r="AT220" s="161"/>
      <c r="AU220" s="1"/>
      <c r="AV220" s="1"/>
      <c r="AW220" s="1" t="str">
        <f t="shared" si="44"/>
        <v/>
      </c>
      <c r="AX220" s="55"/>
      <c r="AY220" s="161"/>
      <c r="AZ220" s="1"/>
      <c r="BA220" s="1"/>
      <c r="BB220" s="1" t="str">
        <f t="shared" si="45"/>
        <v/>
      </c>
      <c r="BC220" s="55"/>
      <c r="BD220" s="161"/>
      <c r="BE220" s="1"/>
      <c r="BF220" s="1"/>
      <c r="BG220" s="1" t="str">
        <f t="shared" si="46"/>
        <v/>
      </c>
      <c r="BH220" s="55"/>
      <c r="BI220" s="161"/>
      <c r="BJ220" s="1"/>
      <c r="BK220" s="1"/>
      <c r="BL220" s="1" t="str">
        <f t="shared" si="47"/>
        <v/>
      </c>
      <c r="BM220" s="55"/>
      <c r="BN220" s="161"/>
      <c r="BO220" s="1"/>
      <c r="BP220" s="1"/>
      <c r="BQ220" s="1" t="str">
        <f t="shared" si="48"/>
        <v/>
      </c>
      <c r="BR220" s="55"/>
      <c r="BS220" s="161"/>
    </row>
    <row r="221" spans="1:71" ht="15">
      <c r="A221" s="97"/>
      <c r="B221" s="97"/>
      <c r="C221" s="97"/>
      <c r="D221" s="97"/>
      <c r="E221" s="97"/>
      <c r="F221" s="97"/>
      <c r="G221" s="1"/>
      <c r="H221" s="1"/>
      <c r="I221" s="1"/>
      <c r="J221" s="4"/>
      <c r="K221" s="4"/>
      <c r="L221" s="4"/>
      <c r="M221" s="159"/>
      <c r="N221" s="176"/>
      <c r="O221" s="161"/>
      <c r="P221" s="161"/>
      <c r="Q221" s="161"/>
      <c r="R221" s="4"/>
      <c r="S221" s="4"/>
      <c r="T221" s="161"/>
      <c r="U221" s="161"/>
      <c r="V221" s="1"/>
      <c r="W221" s="1"/>
      <c r="X221" s="1" t="str">
        <f t="shared" si="39"/>
        <v/>
      </c>
      <c r="Y221" s="55"/>
      <c r="Z221" s="161"/>
      <c r="AA221" s="1"/>
      <c r="AB221" s="1"/>
      <c r="AC221" s="1" t="str">
        <f t="shared" si="40"/>
        <v/>
      </c>
      <c r="AD221" s="55"/>
      <c r="AE221" s="161"/>
      <c r="AF221" s="1"/>
      <c r="AG221" s="1"/>
      <c r="AH221" s="1" t="str">
        <f t="shared" si="41"/>
        <v/>
      </c>
      <c r="AI221" s="55"/>
      <c r="AJ221" s="161"/>
      <c r="AK221" s="1"/>
      <c r="AL221" s="1"/>
      <c r="AM221" s="1" t="str">
        <f t="shared" si="42"/>
        <v/>
      </c>
      <c r="AN221" s="55"/>
      <c r="AO221" s="161"/>
      <c r="AP221" s="1"/>
      <c r="AQ221" s="1"/>
      <c r="AR221" s="1" t="str">
        <f t="shared" si="43"/>
        <v/>
      </c>
      <c r="AS221" s="55"/>
      <c r="AT221" s="161"/>
      <c r="AU221" s="1"/>
      <c r="AV221" s="1"/>
      <c r="AW221" s="1" t="str">
        <f t="shared" si="44"/>
        <v/>
      </c>
      <c r="AX221" s="55"/>
      <c r="AY221" s="161"/>
      <c r="AZ221" s="1"/>
      <c r="BA221" s="1"/>
      <c r="BB221" s="1" t="str">
        <f t="shared" si="45"/>
        <v/>
      </c>
      <c r="BC221" s="55"/>
      <c r="BD221" s="161"/>
      <c r="BE221" s="1"/>
      <c r="BF221" s="1"/>
      <c r="BG221" s="1" t="str">
        <f t="shared" si="46"/>
        <v/>
      </c>
      <c r="BH221" s="55"/>
      <c r="BI221" s="161"/>
      <c r="BJ221" s="1"/>
      <c r="BK221" s="1"/>
      <c r="BL221" s="1" t="str">
        <f t="shared" si="47"/>
        <v/>
      </c>
      <c r="BM221" s="55"/>
      <c r="BN221" s="161"/>
      <c r="BO221" s="1"/>
      <c r="BP221" s="1"/>
      <c r="BQ221" s="1" t="str">
        <f t="shared" si="48"/>
        <v/>
      </c>
      <c r="BR221" s="55"/>
      <c r="BS221" s="161"/>
    </row>
    <row r="222" spans="1:71" ht="15">
      <c r="A222" s="97"/>
      <c r="B222" s="97"/>
      <c r="C222" s="97"/>
      <c r="D222" s="97"/>
      <c r="E222" s="97"/>
      <c r="F222" s="97"/>
      <c r="G222" s="1"/>
      <c r="H222" s="1"/>
      <c r="I222" s="1"/>
      <c r="J222" s="4"/>
      <c r="K222" s="4"/>
      <c r="L222" s="4"/>
      <c r="M222" s="159"/>
      <c r="N222" s="176"/>
      <c r="O222" s="161"/>
      <c r="P222" s="161"/>
      <c r="Q222" s="161"/>
      <c r="R222" s="4"/>
      <c r="S222" s="4"/>
      <c r="T222" s="161"/>
      <c r="U222" s="161"/>
      <c r="V222" s="1"/>
      <c r="W222" s="1"/>
      <c r="X222" s="1" t="str">
        <f t="shared" si="39"/>
        <v/>
      </c>
      <c r="Y222" s="55"/>
      <c r="Z222" s="161"/>
      <c r="AA222" s="1"/>
      <c r="AB222" s="1"/>
      <c r="AC222" s="1" t="str">
        <f t="shared" si="40"/>
        <v/>
      </c>
      <c r="AD222" s="55"/>
      <c r="AE222" s="161"/>
      <c r="AF222" s="1"/>
      <c r="AG222" s="1"/>
      <c r="AH222" s="1" t="str">
        <f t="shared" si="41"/>
        <v/>
      </c>
      <c r="AI222" s="55"/>
      <c r="AJ222" s="161"/>
      <c r="AK222" s="1"/>
      <c r="AL222" s="1"/>
      <c r="AM222" s="1" t="str">
        <f t="shared" si="42"/>
        <v/>
      </c>
      <c r="AN222" s="55"/>
      <c r="AO222" s="161"/>
      <c r="AP222" s="1"/>
      <c r="AQ222" s="1"/>
      <c r="AR222" s="1" t="str">
        <f t="shared" si="43"/>
        <v/>
      </c>
      <c r="AS222" s="55"/>
      <c r="AT222" s="161"/>
      <c r="AU222" s="1"/>
      <c r="AV222" s="1"/>
      <c r="AW222" s="1" t="str">
        <f t="shared" si="44"/>
        <v/>
      </c>
      <c r="AX222" s="55"/>
      <c r="AY222" s="161"/>
      <c r="AZ222" s="1"/>
      <c r="BA222" s="1"/>
      <c r="BB222" s="1" t="str">
        <f t="shared" si="45"/>
        <v/>
      </c>
      <c r="BC222" s="55"/>
      <c r="BD222" s="161"/>
      <c r="BE222" s="1"/>
      <c r="BF222" s="1"/>
      <c r="BG222" s="1" t="str">
        <f t="shared" si="46"/>
        <v/>
      </c>
      <c r="BH222" s="55"/>
      <c r="BI222" s="161"/>
      <c r="BJ222" s="1"/>
      <c r="BK222" s="1"/>
      <c r="BL222" s="1" t="str">
        <f t="shared" si="47"/>
        <v/>
      </c>
      <c r="BM222" s="55"/>
      <c r="BN222" s="161"/>
      <c r="BO222" s="1"/>
      <c r="BP222" s="1"/>
      <c r="BQ222" s="1" t="str">
        <f t="shared" si="48"/>
        <v/>
      </c>
      <c r="BR222" s="55"/>
      <c r="BS222" s="161"/>
    </row>
    <row r="223" spans="1:71" ht="15">
      <c r="A223" s="97"/>
      <c r="B223" s="97"/>
      <c r="C223" s="97"/>
      <c r="D223" s="97"/>
      <c r="E223" s="97"/>
      <c r="F223" s="97"/>
      <c r="G223" s="1"/>
      <c r="H223" s="1"/>
      <c r="I223" s="1"/>
      <c r="J223" s="4"/>
      <c r="K223" s="4"/>
      <c r="L223" s="4"/>
      <c r="M223" s="159"/>
      <c r="N223" s="176"/>
      <c r="O223" s="161"/>
      <c r="P223" s="161"/>
      <c r="Q223" s="161"/>
      <c r="R223" s="4"/>
      <c r="S223" s="4"/>
      <c r="T223" s="161"/>
      <c r="U223" s="161"/>
      <c r="V223" s="1"/>
      <c r="W223" s="1"/>
      <c r="X223" s="1" t="str">
        <f t="shared" si="39"/>
        <v/>
      </c>
      <c r="Y223" s="55"/>
      <c r="Z223" s="161"/>
      <c r="AA223" s="1"/>
      <c r="AB223" s="1"/>
      <c r="AC223" s="1" t="str">
        <f t="shared" si="40"/>
        <v/>
      </c>
      <c r="AD223" s="55"/>
      <c r="AE223" s="161"/>
      <c r="AF223" s="1"/>
      <c r="AG223" s="1"/>
      <c r="AH223" s="1" t="str">
        <f t="shared" si="41"/>
        <v/>
      </c>
      <c r="AI223" s="55"/>
      <c r="AJ223" s="161"/>
      <c r="AK223" s="1"/>
      <c r="AL223" s="1"/>
      <c r="AM223" s="1" t="str">
        <f t="shared" si="42"/>
        <v/>
      </c>
      <c r="AN223" s="55"/>
      <c r="AO223" s="161"/>
      <c r="AP223" s="1"/>
      <c r="AQ223" s="1"/>
      <c r="AR223" s="1" t="str">
        <f t="shared" si="43"/>
        <v/>
      </c>
      <c r="AS223" s="55"/>
      <c r="AT223" s="161"/>
      <c r="AU223" s="1"/>
      <c r="AV223" s="1"/>
      <c r="AW223" s="1" t="str">
        <f t="shared" si="44"/>
        <v/>
      </c>
      <c r="AX223" s="55"/>
      <c r="AY223" s="161"/>
      <c r="AZ223" s="1"/>
      <c r="BA223" s="1"/>
      <c r="BB223" s="1" t="str">
        <f t="shared" si="45"/>
        <v/>
      </c>
      <c r="BC223" s="55"/>
      <c r="BD223" s="161"/>
      <c r="BE223" s="1"/>
      <c r="BF223" s="1"/>
      <c r="BG223" s="1" t="str">
        <f t="shared" si="46"/>
        <v/>
      </c>
      <c r="BH223" s="55"/>
      <c r="BI223" s="161"/>
      <c r="BJ223" s="1"/>
      <c r="BK223" s="1"/>
      <c r="BL223" s="1" t="str">
        <f t="shared" si="47"/>
        <v/>
      </c>
      <c r="BM223" s="55"/>
      <c r="BN223" s="161"/>
      <c r="BO223" s="1"/>
      <c r="BP223" s="1"/>
      <c r="BQ223" s="1" t="str">
        <f t="shared" si="48"/>
        <v/>
      </c>
      <c r="BR223" s="55"/>
      <c r="BS223" s="161"/>
    </row>
    <row r="224" spans="1:71" ht="15">
      <c r="A224" s="97"/>
      <c r="B224" s="97"/>
      <c r="C224" s="97"/>
      <c r="D224" s="97"/>
      <c r="E224" s="97"/>
      <c r="F224" s="97"/>
      <c r="G224" s="1"/>
      <c r="H224" s="1"/>
      <c r="I224" s="1"/>
      <c r="J224" s="4"/>
      <c r="K224" s="4"/>
      <c r="L224" s="4"/>
      <c r="M224" s="159"/>
      <c r="N224" s="176"/>
      <c r="O224" s="161"/>
      <c r="P224" s="161"/>
      <c r="Q224" s="161"/>
      <c r="R224" s="4"/>
      <c r="S224" s="4"/>
      <c r="T224" s="161"/>
      <c r="U224" s="161"/>
      <c r="V224" s="1"/>
      <c r="W224" s="1"/>
      <c r="X224" s="1" t="str">
        <f t="shared" si="39"/>
        <v/>
      </c>
      <c r="Y224" s="55"/>
      <c r="Z224" s="161"/>
      <c r="AA224" s="1"/>
      <c r="AB224" s="1"/>
      <c r="AC224" s="1" t="str">
        <f t="shared" si="40"/>
        <v/>
      </c>
      <c r="AD224" s="55"/>
      <c r="AE224" s="161"/>
      <c r="AF224" s="1"/>
      <c r="AG224" s="1"/>
      <c r="AH224" s="1" t="str">
        <f t="shared" si="41"/>
        <v/>
      </c>
      <c r="AI224" s="55"/>
      <c r="AJ224" s="161"/>
      <c r="AK224" s="1"/>
      <c r="AL224" s="1"/>
      <c r="AM224" s="1" t="str">
        <f t="shared" si="42"/>
        <v/>
      </c>
      <c r="AN224" s="55"/>
      <c r="AO224" s="161"/>
      <c r="AP224" s="1"/>
      <c r="AQ224" s="1"/>
      <c r="AR224" s="1" t="str">
        <f t="shared" si="43"/>
        <v/>
      </c>
      <c r="AS224" s="55"/>
      <c r="AT224" s="161"/>
      <c r="AU224" s="1"/>
      <c r="AV224" s="1"/>
      <c r="AW224" s="1" t="str">
        <f t="shared" si="44"/>
        <v/>
      </c>
      <c r="AX224" s="55"/>
      <c r="AY224" s="161"/>
      <c r="AZ224" s="1"/>
      <c r="BA224" s="1"/>
      <c r="BB224" s="1" t="str">
        <f t="shared" si="45"/>
        <v/>
      </c>
      <c r="BC224" s="55"/>
      <c r="BD224" s="161"/>
      <c r="BE224" s="1"/>
      <c r="BF224" s="1"/>
      <c r="BG224" s="1" t="str">
        <f t="shared" si="46"/>
        <v/>
      </c>
      <c r="BH224" s="55"/>
      <c r="BI224" s="161"/>
      <c r="BJ224" s="1"/>
      <c r="BK224" s="1"/>
      <c r="BL224" s="1" t="str">
        <f t="shared" si="47"/>
        <v/>
      </c>
      <c r="BM224" s="55"/>
      <c r="BN224" s="161"/>
      <c r="BO224" s="1"/>
      <c r="BP224" s="1"/>
      <c r="BQ224" s="1" t="str">
        <f t="shared" si="48"/>
        <v/>
      </c>
      <c r="BR224" s="55"/>
      <c r="BS224" s="161"/>
    </row>
    <row r="225" spans="1:71" ht="15">
      <c r="A225" s="97"/>
      <c r="B225" s="97"/>
      <c r="C225" s="97"/>
      <c r="D225" s="97"/>
      <c r="E225" s="97"/>
      <c r="F225" s="97"/>
      <c r="G225" s="1"/>
      <c r="H225" s="1"/>
      <c r="I225" s="1"/>
      <c r="J225" s="4"/>
      <c r="K225" s="4"/>
      <c r="L225" s="4"/>
      <c r="M225" s="159"/>
      <c r="N225" s="176"/>
      <c r="O225" s="161"/>
      <c r="P225" s="161"/>
      <c r="Q225" s="161"/>
      <c r="R225" s="4"/>
      <c r="S225" s="4"/>
      <c r="T225" s="161"/>
      <c r="U225" s="161"/>
      <c r="V225" s="1"/>
      <c r="W225" s="1"/>
      <c r="X225" s="1" t="str">
        <f t="shared" si="39"/>
        <v/>
      </c>
      <c r="Y225" s="55"/>
      <c r="Z225" s="161"/>
      <c r="AA225" s="1"/>
      <c r="AB225" s="1"/>
      <c r="AC225" s="1" t="str">
        <f t="shared" si="40"/>
        <v/>
      </c>
      <c r="AD225" s="55"/>
      <c r="AE225" s="161"/>
      <c r="AF225" s="1"/>
      <c r="AG225" s="1"/>
      <c r="AH225" s="1" t="str">
        <f t="shared" si="41"/>
        <v/>
      </c>
      <c r="AI225" s="55"/>
      <c r="AJ225" s="161"/>
      <c r="AK225" s="1"/>
      <c r="AL225" s="1"/>
      <c r="AM225" s="1" t="str">
        <f t="shared" si="42"/>
        <v/>
      </c>
      <c r="AN225" s="55"/>
      <c r="AO225" s="161"/>
      <c r="AP225" s="1"/>
      <c r="AQ225" s="1"/>
      <c r="AR225" s="1" t="str">
        <f t="shared" si="43"/>
        <v/>
      </c>
      <c r="AS225" s="55"/>
      <c r="AT225" s="161"/>
      <c r="AU225" s="1"/>
      <c r="AV225" s="1"/>
      <c r="AW225" s="1" t="str">
        <f t="shared" si="44"/>
        <v/>
      </c>
      <c r="AX225" s="55"/>
      <c r="AY225" s="161"/>
      <c r="AZ225" s="1"/>
      <c r="BA225" s="1"/>
      <c r="BB225" s="1" t="str">
        <f t="shared" si="45"/>
        <v/>
      </c>
      <c r="BC225" s="55"/>
      <c r="BD225" s="161"/>
      <c r="BE225" s="1"/>
      <c r="BF225" s="1"/>
      <c r="BG225" s="1" t="str">
        <f t="shared" si="46"/>
        <v/>
      </c>
      <c r="BH225" s="55"/>
      <c r="BI225" s="161"/>
      <c r="BJ225" s="1"/>
      <c r="BK225" s="1"/>
      <c r="BL225" s="1" t="str">
        <f t="shared" si="47"/>
        <v/>
      </c>
      <c r="BM225" s="55"/>
      <c r="BN225" s="161"/>
      <c r="BO225" s="1"/>
      <c r="BP225" s="1"/>
      <c r="BQ225" s="1" t="str">
        <f t="shared" si="48"/>
        <v/>
      </c>
      <c r="BR225" s="55"/>
      <c r="BS225" s="161"/>
    </row>
    <row r="226" spans="1:71" ht="15">
      <c r="A226" s="97"/>
      <c r="B226" s="97"/>
      <c r="C226" s="97"/>
      <c r="D226" s="97"/>
      <c r="E226" s="97"/>
      <c r="F226" s="97"/>
      <c r="G226" s="1"/>
      <c r="H226" s="1"/>
      <c r="I226" s="1"/>
      <c r="J226" s="4"/>
      <c r="K226" s="4"/>
      <c r="L226" s="4"/>
      <c r="M226" s="159"/>
      <c r="N226" s="176"/>
      <c r="O226" s="161"/>
      <c r="P226" s="161"/>
      <c r="Q226" s="161"/>
      <c r="R226" s="4"/>
      <c r="S226" s="4"/>
      <c r="T226" s="161"/>
      <c r="U226" s="161"/>
      <c r="V226" s="1"/>
      <c r="W226" s="1"/>
      <c r="X226" s="1" t="str">
        <f t="shared" si="39"/>
        <v/>
      </c>
      <c r="Y226" s="55"/>
      <c r="Z226" s="161"/>
      <c r="AA226" s="1"/>
      <c r="AB226" s="1"/>
      <c r="AC226" s="1" t="str">
        <f t="shared" si="40"/>
        <v/>
      </c>
      <c r="AD226" s="55"/>
      <c r="AE226" s="161"/>
      <c r="AF226" s="1"/>
      <c r="AG226" s="1"/>
      <c r="AH226" s="1" t="str">
        <f t="shared" si="41"/>
        <v/>
      </c>
      <c r="AI226" s="55"/>
      <c r="AJ226" s="161"/>
      <c r="AK226" s="1"/>
      <c r="AL226" s="1"/>
      <c r="AM226" s="1" t="str">
        <f t="shared" si="42"/>
        <v/>
      </c>
      <c r="AN226" s="55"/>
      <c r="AO226" s="161"/>
      <c r="AP226" s="1"/>
      <c r="AQ226" s="1"/>
      <c r="AR226" s="1" t="str">
        <f t="shared" si="43"/>
        <v/>
      </c>
      <c r="AS226" s="55"/>
      <c r="AT226" s="161"/>
      <c r="AU226" s="1"/>
      <c r="AV226" s="1"/>
      <c r="AW226" s="1" t="str">
        <f t="shared" si="44"/>
        <v/>
      </c>
      <c r="AX226" s="55"/>
      <c r="AY226" s="161"/>
      <c r="AZ226" s="1"/>
      <c r="BA226" s="1"/>
      <c r="BB226" s="1" t="str">
        <f t="shared" si="45"/>
        <v/>
      </c>
      <c r="BC226" s="55"/>
      <c r="BD226" s="161"/>
      <c r="BE226" s="1"/>
      <c r="BF226" s="1"/>
      <c r="BG226" s="1" t="str">
        <f t="shared" si="46"/>
        <v/>
      </c>
      <c r="BH226" s="55"/>
      <c r="BI226" s="161"/>
      <c r="BJ226" s="1"/>
      <c r="BK226" s="1"/>
      <c r="BL226" s="1" t="str">
        <f t="shared" si="47"/>
        <v/>
      </c>
      <c r="BM226" s="55"/>
      <c r="BN226" s="161"/>
      <c r="BO226" s="1"/>
      <c r="BP226" s="1"/>
      <c r="BQ226" s="1" t="str">
        <f t="shared" si="48"/>
        <v/>
      </c>
      <c r="BR226" s="55"/>
      <c r="BS226" s="161"/>
    </row>
    <row r="227" spans="1:71" ht="15">
      <c r="A227" s="97"/>
      <c r="B227" s="97"/>
      <c r="C227" s="97"/>
      <c r="D227" s="97"/>
      <c r="E227" s="97"/>
      <c r="F227" s="97"/>
      <c r="G227" s="1"/>
      <c r="H227" s="1"/>
      <c r="I227" s="1"/>
      <c r="J227" s="4"/>
      <c r="K227" s="4"/>
      <c r="L227" s="4"/>
      <c r="M227" s="159"/>
      <c r="N227" s="176"/>
      <c r="O227" s="161"/>
      <c r="P227" s="161"/>
      <c r="Q227" s="161"/>
      <c r="R227" s="4"/>
      <c r="S227" s="4"/>
      <c r="T227" s="161"/>
      <c r="U227" s="161"/>
      <c r="V227" s="1"/>
      <c r="W227" s="1"/>
      <c r="X227" s="1" t="str">
        <f t="shared" si="39"/>
        <v/>
      </c>
      <c r="Y227" s="55"/>
      <c r="Z227" s="161"/>
      <c r="AA227" s="1"/>
      <c r="AB227" s="1"/>
      <c r="AC227" s="1" t="str">
        <f t="shared" si="40"/>
        <v/>
      </c>
      <c r="AD227" s="55"/>
      <c r="AE227" s="161"/>
      <c r="AF227" s="1"/>
      <c r="AG227" s="1"/>
      <c r="AH227" s="1" t="str">
        <f t="shared" si="41"/>
        <v/>
      </c>
      <c r="AI227" s="55"/>
      <c r="AJ227" s="161"/>
      <c r="AK227" s="1"/>
      <c r="AL227" s="1"/>
      <c r="AM227" s="1" t="str">
        <f t="shared" si="42"/>
        <v/>
      </c>
      <c r="AN227" s="55"/>
      <c r="AO227" s="161"/>
      <c r="AP227" s="1"/>
      <c r="AQ227" s="1"/>
      <c r="AR227" s="1" t="str">
        <f t="shared" si="43"/>
        <v/>
      </c>
      <c r="AS227" s="55"/>
      <c r="AT227" s="161"/>
      <c r="AU227" s="1"/>
      <c r="AV227" s="1"/>
      <c r="AW227" s="1" t="str">
        <f t="shared" si="44"/>
        <v/>
      </c>
      <c r="AX227" s="55"/>
      <c r="AY227" s="161"/>
      <c r="AZ227" s="1"/>
      <c r="BA227" s="1"/>
      <c r="BB227" s="1" t="str">
        <f t="shared" si="45"/>
        <v/>
      </c>
      <c r="BC227" s="55"/>
      <c r="BD227" s="161"/>
      <c r="BE227" s="1"/>
      <c r="BF227" s="1"/>
      <c r="BG227" s="1" t="str">
        <f t="shared" si="46"/>
        <v/>
      </c>
      <c r="BH227" s="55"/>
      <c r="BI227" s="161"/>
      <c r="BJ227" s="1"/>
      <c r="BK227" s="1"/>
      <c r="BL227" s="1" t="str">
        <f t="shared" si="47"/>
        <v/>
      </c>
      <c r="BM227" s="55"/>
      <c r="BN227" s="161"/>
      <c r="BO227" s="1"/>
      <c r="BP227" s="1"/>
      <c r="BQ227" s="1" t="str">
        <f t="shared" si="48"/>
        <v/>
      </c>
      <c r="BR227" s="55"/>
      <c r="BS227" s="161"/>
    </row>
    <row r="228" spans="1:71" ht="15">
      <c r="A228" s="97"/>
      <c r="B228" s="97"/>
      <c r="C228" s="97"/>
      <c r="D228" s="97"/>
      <c r="E228" s="97"/>
      <c r="F228" s="97"/>
      <c r="G228" s="1"/>
      <c r="H228" s="1"/>
      <c r="I228" s="1"/>
      <c r="J228" s="4"/>
      <c r="K228" s="4"/>
      <c r="L228" s="4"/>
      <c r="M228" s="159"/>
      <c r="N228" s="176"/>
      <c r="O228" s="161"/>
      <c r="P228" s="161"/>
      <c r="Q228" s="161"/>
      <c r="R228" s="4"/>
      <c r="S228" s="4"/>
      <c r="T228" s="161"/>
      <c r="U228" s="161"/>
      <c r="V228" s="1"/>
      <c r="W228" s="1"/>
      <c r="X228" s="1" t="str">
        <f t="shared" si="39"/>
        <v/>
      </c>
      <c r="Y228" s="55"/>
      <c r="Z228" s="161"/>
      <c r="AA228" s="1"/>
      <c r="AB228" s="1"/>
      <c r="AC228" s="1" t="str">
        <f t="shared" si="40"/>
        <v/>
      </c>
      <c r="AD228" s="55"/>
      <c r="AE228" s="161"/>
      <c r="AF228" s="1"/>
      <c r="AG228" s="1"/>
      <c r="AH228" s="1" t="str">
        <f t="shared" si="41"/>
        <v/>
      </c>
      <c r="AI228" s="55"/>
      <c r="AJ228" s="161"/>
      <c r="AK228" s="1"/>
      <c r="AL228" s="1"/>
      <c r="AM228" s="1" t="str">
        <f t="shared" si="42"/>
        <v/>
      </c>
      <c r="AN228" s="55"/>
      <c r="AO228" s="161"/>
      <c r="AP228" s="1"/>
      <c r="AQ228" s="1"/>
      <c r="AR228" s="1" t="str">
        <f t="shared" si="43"/>
        <v/>
      </c>
      <c r="AS228" s="55"/>
      <c r="AT228" s="161"/>
      <c r="AU228" s="1"/>
      <c r="AV228" s="1"/>
      <c r="AW228" s="1" t="str">
        <f t="shared" si="44"/>
        <v/>
      </c>
      <c r="AX228" s="55"/>
      <c r="AY228" s="161"/>
      <c r="AZ228" s="1"/>
      <c r="BA228" s="1"/>
      <c r="BB228" s="1" t="str">
        <f t="shared" si="45"/>
        <v/>
      </c>
      <c r="BC228" s="55"/>
      <c r="BD228" s="161"/>
      <c r="BE228" s="1"/>
      <c r="BF228" s="1"/>
      <c r="BG228" s="1" t="str">
        <f t="shared" si="46"/>
        <v/>
      </c>
      <c r="BH228" s="55"/>
      <c r="BI228" s="161"/>
      <c r="BJ228" s="1"/>
      <c r="BK228" s="1"/>
      <c r="BL228" s="1" t="str">
        <f t="shared" si="47"/>
        <v/>
      </c>
      <c r="BM228" s="55"/>
      <c r="BN228" s="161"/>
      <c r="BO228" s="1"/>
      <c r="BP228" s="1"/>
      <c r="BQ228" s="1" t="str">
        <f t="shared" si="48"/>
        <v/>
      </c>
      <c r="BR228" s="55"/>
      <c r="BS228" s="161"/>
    </row>
    <row r="229" spans="1:71" ht="15">
      <c r="A229" s="97"/>
      <c r="B229" s="97"/>
      <c r="C229" s="97"/>
      <c r="D229" s="97"/>
      <c r="E229" s="97"/>
      <c r="F229" s="97"/>
      <c r="G229" s="1"/>
      <c r="H229" s="1"/>
      <c r="I229" s="1"/>
      <c r="J229" s="4"/>
      <c r="K229" s="4"/>
      <c r="L229" s="4"/>
      <c r="M229" s="159"/>
      <c r="N229" s="176"/>
      <c r="O229" s="161"/>
      <c r="P229" s="161"/>
      <c r="Q229" s="161"/>
      <c r="R229" s="4"/>
      <c r="S229" s="4"/>
      <c r="T229" s="161"/>
      <c r="U229" s="161"/>
      <c r="V229" s="1"/>
      <c r="W229" s="1"/>
      <c r="X229" s="1" t="str">
        <f t="shared" si="39"/>
        <v/>
      </c>
      <c r="Y229" s="55"/>
      <c r="Z229" s="161"/>
      <c r="AA229" s="1"/>
      <c r="AB229" s="1"/>
      <c r="AC229" s="1" t="str">
        <f t="shared" si="40"/>
        <v/>
      </c>
      <c r="AD229" s="55"/>
      <c r="AE229" s="161"/>
      <c r="AF229" s="1"/>
      <c r="AG229" s="1"/>
      <c r="AH229" s="1" t="str">
        <f t="shared" si="41"/>
        <v/>
      </c>
      <c r="AI229" s="55"/>
      <c r="AJ229" s="161"/>
      <c r="AK229" s="1"/>
      <c r="AL229" s="1"/>
      <c r="AM229" s="1" t="str">
        <f t="shared" si="42"/>
        <v/>
      </c>
      <c r="AN229" s="55"/>
      <c r="AO229" s="161"/>
      <c r="AP229" s="1"/>
      <c r="AQ229" s="1"/>
      <c r="AR229" s="1" t="str">
        <f t="shared" si="43"/>
        <v/>
      </c>
      <c r="AS229" s="55"/>
      <c r="AT229" s="161"/>
      <c r="AU229" s="1"/>
      <c r="AV229" s="1"/>
      <c r="AW229" s="1" t="str">
        <f t="shared" si="44"/>
        <v/>
      </c>
      <c r="AX229" s="55"/>
      <c r="AY229" s="161"/>
      <c r="AZ229" s="1"/>
      <c r="BA229" s="1"/>
      <c r="BB229" s="1" t="str">
        <f t="shared" si="45"/>
        <v/>
      </c>
      <c r="BC229" s="55"/>
      <c r="BD229" s="161"/>
      <c r="BE229" s="1"/>
      <c r="BF229" s="1"/>
      <c r="BG229" s="1" t="str">
        <f t="shared" si="46"/>
        <v/>
      </c>
      <c r="BH229" s="55"/>
      <c r="BI229" s="161"/>
      <c r="BJ229" s="1"/>
      <c r="BK229" s="1"/>
      <c r="BL229" s="1" t="str">
        <f t="shared" si="47"/>
        <v/>
      </c>
      <c r="BM229" s="55"/>
      <c r="BN229" s="161"/>
      <c r="BO229" s="1"/>
      <c r="BP229" s="1"/>
      <c r="BQ229" s="1" t="str">
        <f t="shared" si="48"/>
        <v/>
      </c>
      <c r="BR229" s="55"/>
      <c r="BS229" s="161"/>
    </row>
    <row r="230" spans="1:71" ht="15">
      <c r="A230" s="97"/>
      <c r="B230" s="97"/>
      <c r="C230" s="97"/>
      <c r="D230" s="97"/>
      <c r="E230" s="97"/>
      <c r="F230" s="97"/>
      <c r="G230" s="1"/>
      <c r="H230" s="1"/>
      <c r="I230" s="1"/>
      <c r="J230" s="4"/>
      <c r="K230" s="4"/>
      <c r="L230" s="4"/>
      <c r="M230" s="159"/>
      <c r="N230" s="176"/>
      <c r="O230" s="161"/>
      <c r="P230" s="161"/>
      <c r="Q230" s="161"/>
      <c r="R230" s="4"/>
      <c r="S230" s="4"/>
      <c r="T230" s="161"/>
      <c r="U230" s="161"/>
      <c r="V230" s="1"/>
      <c r="W230" s="1"/>
      <c r="X230" s="1" t="str">
        <f t="shared" si="39"/>
        <v/>
      </c>
      <c r="Y230" s="55"/>
      <c r="Z230" s="161"/>
      <c r="AA230" s="1"/>
      <c r="AB230" s="1"/>
      <c r="AC230" s="1" t="str">
        <f t="shared" si="40"/>
        <v/>
      </c>
      <c r="AD230" s="55"/>
      <c r="AE230" s="161"/>
      <c r="AF230" s="1"/>
      <c r="AG230" s="1"/>
      <c r="AH230" s="1" t="str">
        <f t="shared" si="41"/>
        <v/>
      </c>
      <c r="AI230" s="55"/>
      <c r="AJ230" s="161"/>
      <c r="AK230" s="1"/>
      <c r="AL230" s="1"/>
      <c r="AM230" s="1" t="str">
        <f t="shared" si="42"/>
        <v/>
      </c>
      <c r="AN230" s="55"/>
      <c r="AO230" s="161"/>
      <c r="AP230" s="1"/>
      <c r="AQ230" s="1"/>
      <c r="AR230" s="1" t="str">
        <f t="shared" si="43"/>
        <v/>
      </c>
      <c r="AS230" s="55"/>
      <c r="AT230" s="161"/>
      <c r="AU230" s="1"/>
      <c r="AV230" s="1"/>
      <c r="AW230" s="1" t="str">
        <f t="shared" si="44"/>
        <v/>
      </c>
      <c r="AX230" s="55"/>
      <c r="AY230" s="161"/>
      <c r="AZ230" s="1"/>
      <c r="BA230" s="1"/>
      <c r="BB230" s="1" t="str">
        <f t="shared" si="45"/>
        <v/>
      </c>
      <c r="BC230" s="55"/>
      <c r="BD230" s="161"/>
      <c r="BE230" s="1"/>
      <c r="BF230" s="1"/>
      <c r="BG230" s="1" t="str">
        <f t="shared" si="46"/>
        <v/>
      </c>
      <c r="BH230" s="55"/>
      <c r="BI230" s="161"/>
      <c r="BJ230" s="1"/>
      <c r="BK230" s="1"/>
      <c r="BL230" s="1" t="str">
        <f t="shared" si="47"/>
        <v/>
      </c>
      <c r="BM230" s="55"/>
      <c r="BN230" s="161"/>
      <c r="BO230" s="1"/>
      <c r="BP230" s="1"/>
      <c r="BQ230" s="1" t="str">
        <f t="shared" si="48"/>
        <v/>
      </c>
      <c r="BR230" s="55"/>
      <c r="BS230" s="161"/>
    </row>
    <row r="231" spans="1:71" ht="15">
      <c r="A231" s="97"/>
      <c r="B231" s="97"/>
      <c r="C231" s="97"/>
      <c r="D231" s="97"/>
      <c r="E231" s="97"/>
      <c r="F231" s="97"/>
      <c r="G231" s="1"/>
      <c r="H231" s="1"/>
      <c r="I231" s="1"/>
      <c r="J231" s="4"/>
      <c r="K231" s="4"/>
      <c r="L231" s="4"/>
      <c r="M231" s="159"/>
      <c r="N231" s="176"/>
      <c r="O231" s="161"/>
      <c r="P231" s="161"/>
      <c r="Q231" s="161"/>
      <c r="R231" s="4"/>
      <c r="S231" s="4"/>
      <c r="T231" s="161"/>
      <c r="U231" s="161"/>
      <c r="V231" s="1"/>
      <c r="W231" s="1"/>
      <c r="X231" s="1" t="str">
        <f t="shared" si="39"/>
        <v/>
      </c>
      <c r="Y231" s="55"/>
      <c r="Z231" s="161"/>
      <c r="AA231" s="1"/>
      <c r="AB231" s="1"/>
      <c r="AC231" s="1" t="str">
        <f t="shared" si="40"/>
        <v/>
      </c>
      <c r="AD231" s="55"/>
      <c r="AE231" s="161"/>
      <c r="AF231" s="1"/>
      <c r="AG231" s="1"/>
      <c r="AH231" s="1" t="str">
        <f t="shared" si="41"/>
        <v/>
      </c>
      <c r="AI231" s="55"/>
      <c r="AJ231" s="161"/>
      <c r="AK231" s="1"/>
      <c r="AL231" s="1"/>
      <c r="AM231" s="1" t="str">
        <f t="shared" si="42"/>
        <v/>
      </c>
      <c r="AN231" s="55"/>
      <c r="AO231" s="161"/>
      <c r="AP231" s="1"/>
      <c r="AQ231" s="1"/>
      <c r="AR231" s="1" t="str">
        <f t="shared" si="43"/>
        <v/>
      </c>
      <c r="AS231" s="55"/>
      <c r="AT231" s="161"/>
      <c r="AU231" s="1"/>
      <c r="AV231" s="1"/>
      <c r="AW231" s="1" t="str">
        <f t="shared" si="44"/>
        <v/>
      </c>
      <c r="AX231" s="55"/>
      <c r="AY231" s="161"/>
      <c r="AZ231" s="1"/>
      <c r="BA231" s="1"/>
      <c r="BB231" s="1" t="str">
        <f t="shared" si="45"/>
        <v/>
      </c>
      <c r="BC231" s="55"/>
      <c r="BD231" s="161"/>
      <c r="BE231" s="1"/>
      <c r="BF231" s="1"/>
      <c r="BG231" s="1" t="str">
        <f t="shared" si="46"/>
        <v/>
      </c>
      <c r="BH231" s="55"/>
      <c r="BI231" s="161"/>
      <c r="BJ231" s="1"/>
      <c r="BK231" s="1"/>
      <c r="BL231" s="1" t="str">
        <f t="shared" si="47"/>
        <v/>
      </c>
      <c r="BM231" s="55"/>
      <c r="BN231" s="161"/>
      <c r="BO231" s="1"/>
      <c r="BP231" s="1"/>
      <c r="BQ231" s="1" t="str">
        <f t="shared" si="48"/>
        <v/>
      </c>
      <c r="BR231" s="55"/>
      <c r="BS231" s="161"/>
    </row>
    <row r="232" spans="1:71" ht="15">
      <c r="A232" s="97"/>
      <c r="B232" s="97"/>
      <c r="C232" s="97"/>
      <c r="D232" s="97"/>
      <c r="E232" s="97"/>
      <c r="F232" s="97"/>
      <c r="G232" s="1"/>
      <c r="H232" s="1"/>
      <c r="I232" s="1"/>
      <c r="J232" s="4"/>
      <c r="K232" s="4"/>
      <c r="L232" s="4"/>
      <c r="M232" s="159"/>
      <c r="N232" s="176"/>
      <c r="O232" s="161"/>
      <c r="P232" s="161"/>
      <c r="Q232" s="161"/>
      <c r="R232" s="4"/>
      <c r="S232" s="4"/>
      <c r="T232" s="161"/>
      <c r="U232" s="161"/>
      <c r="V232" s="1"/>
      <c r="W232" s="1"/>
      <c r="X232" s="1" t="str">
        <f t="shared" si="39"/>
        <v/>
      </c>
      <c r="Y232" s="55"/>
      <c r="Z232" s="161"/>
      <c r="AA232" s="1"/>
      <c r="AB232" s="1"/>
      <c r="AC232" s="1" t="str">
        <f t="shared" si="40"/>
        <v/>
      </c>
      <c r="AD232" s="55"/>
      <c r="AE232" s="161"/>
      <c r="AF232" s="1"/>
      <c r="AG232" s="1"/>
      <c r="AH232" s="1" t="str">
        <f t="shared" si="41"/>
        <v/>
      </c>
      <c r="AI232" s="55"/>
      <c r="AJ232" s="161"/>
      <c r="AK232" s="1"/>
      <c r="AL232" s="1"/>
      <c r="AM232" s="1" t="str">
        <f t="shared" si="42"/>
        <v/>
      </c>
      <c r="AN232" s="55"/>
      <c r="AO232" s="161"/>
      <c r="AP232" s="1"/>
      <c r="AQ232" s="1"/>
      <c r="AR232" s="1" t="str">
        <f t="shared" si="43"/>
        <v/>
      </c>
      <c r="AS232" s="55"/>
      <c r="AT232" s="161"/>
      <c r="AU232" s="1"/>
      <c r="AV232" s="1"/>
      <c r="AW232" s="1" t="str">
        <f t="shared" si="44"/>
        <v/>
      </c>
      <c r="AX232" s="55"/>
      <c r="AY232" s="161"/>
      <c r="AZ232" s="1"/>
      <c r="BA232" s="1"/>
      <c r="BB232" s="1" t="str">
        <f t="shared" si="45"/>
        <v/>
      </c>
      <c r="BC232" s="55"/>
      <c r="BD232" s="161"/>
      <c r="BE232" s="1"/>
      <c r="BF232" s="1"/>
      <c r="BG232" s="1" t="str">
        <f t="shared" si="46"/>
        <v/>
      </c>
      <c r="BH232" s="55"/>
      <c r="BI232" s="161"/>
      <c r="BJ232" s="1"/>
      <c r="BK232" s="1"/>
      <c r="BL232" s="1" t="str">
        <f t="shared" si="47"/>
        <v/>
      </c>
      <c r="BM232" s="55"/>
      <c r="BN232" s="161"/>
      <c r="BO232" s="1"/>
      <c r="BP232" s="1"/>
      <c r="BQ232" s="1" t="str">
        <f t="shared" si="48"/>
        <v/>
      </c>
      <c r="BR232" s="55"/>
      <c r="BS232" s="161"/>
    </row>
    <row r="233" spans="1:71" ht="15">
      <c r="A233" s="97"/>
      <c r="B233" s="97"/>
      <c r="C233" s="97"/>
      <c r="D233" s="97"/>
      <c r="E233" s="97"/>
      <c r="F233" s="97"/>
      <c r="G233" s="1"/>
      <c r="H233" s="1"/>
      <c r="I233" s="1"/>
      <c r="J233" s="4"/>
      <c r="K233" s="4"/>
      <c r="L233" s="4"/>
      <c r="M233" s="159"/>
      <c r="N233" s="176"/>
      <c r="O233" s="161"/>
      <c r="P233" s="161"/>
      <c r="Q233" s="161"/>
      <c r="R233" s="4"/>
      <c r="S233" s="4"/>
      <c r="T233" s="161"/>
      <c r="U233" s="161"/>
      <c r="V233" s="1"/>
      <c r="W233" s="1"/>
      <c r="X233" s="1" t="str">
        <f t="shared" si="39"/>
        <v/>
      </c>
      <c r="Y233" s="55"/>
      <c r="Z233" s="161"/>
      <c r="AA233" s="1"/>
      <c r="AB233" s="1"/>
      <c r="AC233" s="1" t="str">
        <f t="shared" si="40"/>
        <v/>
      </c>
      <c r="AD233" s="55"/>
      <c r="AE233" s="161"/>
      <c r="AF233" s="1"/>
      <c r="AG233" s="1"/>
      <c r="AH233" s="1" t="str">
        <f t="shared" si="41"/>
        <v/>
      </c>
      <c r="AI233" s="55"/>
      <c r="AJ233" s="161"/>
      <c r="AK233" s="1"/>
      <c r="AL233" s="1"/>
      <c r="AM233" s="1" t="str">
        <f t="shared" si="42"/>
        <v/>
      </c>
      <c r="AN233" s="55"/>
      <c r="AO233" s="161"/>
      <c r="AP233" s="1"/>
      <c r="AQ233" s="1"/>
      <c r="AR233" s="1" t="str">
        <f t="shared" si="43"/>
        <v/>
      </c>
      <c r="AS233" s="55"/>
      <c r="AT233" s="161"/>
      <c r="AU233" s="1"/>
      <c r="AV233" s="1"/>
      <c r="AW233" s="1" t="str">
        <f t="shared" si="44"/>
        <v/>
      </c>
      <c r="AX233" s="55"/>
      <c r="AY233" s="161"/>
      <c r="AZ233" s="1"/>
      <c r="BA233" s="1"/>
      <c r="BB233" s="1" t="str">
        <f t="shared" si="45"/>
        <v/>
      </c>
      <c r="BC233" s="55"/>
      <c r="BD233" s="161"/>
      <c r="BE233" s="1"/>
      <c r="BF233" s="1"/>
      <c r="BG233" s="1" t="str">
        <f t="shared" si="46"/>
        <v/>
      </c>
      <c r="BH233" s="55"/>
      <c r="BI233" s="161"/>
      <c r="BJ233" s="1"/>
      <c r="BK233" s="1"/>
      <c r="BL233" s="1" t="str">
        <f t="shared" si="47"/>
        <v/>
      </c>
      <c r="BM233" s="55"/>
      <c r="BN233" s="161"/>
      <c r="BO233" s="1"/>
      <c r="BP233" s="1"/>
      <c r="BQ233" s="1" t="str">
        <f t="shared" si="48"/>
        <v/>
      </c>
      <c r="BR233" s="55"/>
      <c r="BS233" s="161"/>
    </row>
    <row r="234" spans="1:71" ht="15">
      <c r="A234" s="97"/>
      <c r="B234" s="97"/>
      <c r="C234" s="97"/>
      <c r="D234" s="97"/>
      <c r="E234" s="97"/>
      <c r="F234" s="97"/>
      <c r="G234" s="1"/>
      <c r="H234" s="1"/>
      <c r="I234" s="1"/>
      <c r="J234" s="4"/>
      <c r="K234" s="4"/>
      <c r="L234" s="4"/>
      <c r="M234" s="159"/>
      <c r="N234" s="176"/>
      <c r="O234" s="161"/>
      <c r="P234" s="161"/>
      <c r="Q234" s="161"/>
      <c r="R234" s="4"/>
      <c r="S234" s="4"/>
      <c r="T234" s="161"/>
      <c r="U234" s="161"/>
      <c r="V234" s="1"/>
      <c r="W234" s="1"/>
      <c r="X234" s="1" t="str">
        <f t="shared" si="39"/>
        <v/>
      </c>
      <c r="Y234" s="55"/>
      <c r="Z234" s="161"/>
      <c r="AA234" s="1"/>
      <c r="AB234" s="1"/>
      <c r="AC234" s="1" t="str">
        <f t="shared" si="40"/>
        <v/>
      </c>
      <c r="AD234" s="55"/>
      <c r="AE234" s="161"/>
      <c r="AF234" s="1"/>
      <c r="AG234" s="1"/>
      <c r="AH234" s="1" t="str">
        <f t="shared" si="41"/>
        <v/>
      </c>
      <c r="AI234" s="55"/>
      <c r="AJ234" s="161"/>
      <c r="AK234" s="1"/>
      <c r="AL234" s="1"/>
      <c r="AM234" s="1" t="str">
        <f t="shared" si="42"/>
        <v/>
      </c>
      <c r="AN234" s="55"/>
      <c r="AO234" s="161"/>
      <c r="AP234" s="1"/>
      <c r="AQ234" s="1"/>
      <c r="AR234" s="1" t="str">
        <f t="shared" si="43"/>
        <v/>
      </c>
      <c r="AS234" s="55"/>
      <c r="AT234" s="161"/>
      <c r="AU234" s="1"/>
      <c r="AV234" s="1"/>
      <c r="AW234" s="1" t="str">
        <f t="shared" si="44"/>
        <v/>
      </c>
      <c r="AX234" s="55"/>
      <c r="AY234" s="161"/>
      <c r="AZ234" s="1"/>
      <c r="BA234" s="1"/>
      <c r="BB234" s="1" t="str">
        <f t="shared" si="45"/>
        <v/>
      </c>
      <c r="BC234" s="55"/>
      <c r="BD234" s="161"/>
      <c r="BE234" s="1"/>
      <c r="BF234" s="1"/>
      <c r="BG234" s="1" t="str">
        <f t="shared" si="46"/>
        <v/>
      </c>
      <c r="BH234" s="55"/>
      <c r="BI234" s="161"/>
      <c r="BJ234" s="1"/>
      <c r="BK234" s="1"/>
      <c r="BL234" s="1" t="str">
        <f t="shared" si="47"/>
        <v/>
      </c>
      <c r="BM234" s="55"/>
      <c r="BN234" s="161"/>
      <c r="BO234" s="1"/>
      <c r="BP234" s="1"/>
      <c r="BQ234" s="1" t="str">
        <f t="shared" si="48"/>
        <v/>
      </c>
      <c r="BR234" s="55"/>
      <c r="BS234" s="161"/>
    </row>
    <row r="235" spans="1:71" ht="15">
      <c r="A235" s="97"/>
      <c r="B235" s="97"/>
      <c r="C235" s="97"/>
      <c r="D235" s="97"/>
      <c r="E235" s="97"/>
      <c r="F235" s="97"/>
      <c r="G235" s="1"/>
      <c r="H235" s="1"/>
      <c r="I235" s="1"/>
      <c r="J235" s="4"/>
      <c r="K235" s="4"/>
      <c r="L235" s="4"/>
      <c r="M235" s="159"/>
      <c r="N235" s="176"/>
      <c r="O235" s="161"/>
      <c r="P235" s="161"/>
      <c r="Q235" s="161"/>
      <c r="R235" s="4"/>
      <c r="S235" s="4"/>
      <c r="T235" s="161"/>
      <c r="U235" s="161"/>
      <c r="V235" s="1"/>
      <c r="W235" s="1"/>
      <c r="X235" s="1" t="str">
        <f t="shared" si="39"/>
        <v/>
      </c>
      <c r="Y235" s="55"/>
      <c r="Z235" s="161"/>
      <c r="AA235" s="1"/>
      <c r="AB235" s="1"/>
      <c r="AC235" s="1" t="str">
        <f t="shared" si="40"/>
        <v/>
      </c>
      <c r="AD235" s="55"/>
      <c r="AE235" s="161"/>
      <c r="AF235" s="1"/>
      <c r="AG235" s="1"/>
      <c r="AH235" s="1" t="str">
        <f t="shared" si="41"/>
        <v/>
      </c>
      <c r="AI235" s="55"/>
      <c r="AJ235" s="161"/>
      <c r="AK235" s="1"/>
      <c r="AL235" s="1"/>
      <c r="AM235" s="1" t="str">
        <f t="shared" si="42"/>
        <v/>
      </c>
      <c r="AN235" s="55"/>
      <c r="AO235" s="161"/>
      <c r="AP235" s="1"/>
      <c r="AQ235" s="1"/>
      <c r="AR235" s="1" t="str">
        <f t="shared" si="43"/>
        <v/>
      </c>
      <c r="AS235" s="55"/>
      <c r="AT235" s="161"/>
      <c r="AU235" s="1"/>
      <c r="AV235" s="1"/>
      <c r="AW235" s="1" t="str">
        <f t="shared" si="44"/>
        <v/>
      </c>
      <c r="AX235" s="55"/>
      <c r="AY235" s="161"/>
      <c r="AZ235" s="1"/>
      <c r="BA235" s="1"/>
      <c r="BB235" s="1" t="str">
        <f t="shared" si="45"/>
        <v/>
      </c>
      <c r="BC235" s="55"/>
      <c r="BD235" s="161"/>
      <c r="BE235" s="1"/>
      <c r="BF235" s="1"/>
      <c r="BG235" s="1" t="str">
        <f t="shared" si="46"/>
        <v/>
      </c>
      <c r="BH235" s="55"/>
      <c r="BI235" s="161"/>
      <c r="BJ235" s="1"/>
      <c r="BK235" s="1"/>
      <c r="BL235" s="1" t="str">
        <f t="shared" si="47"/>
        <v/>
      </c>
      <c r="BM235" s="55"/>
      <c r="BN235" s="161"/>
      <c r="BO235" s="1"/>
      <c r="BP235" s="1"/>
      <c r="BQ235" s="1" t="str">
        <f t="shared" si="48"/>
        <v/>
      </c>
      <c r="BR235" s="55"/>
      <c r="BS235" s="161"/>
    </row>
    <row r="236" spans="1:71" ht="15">
      <c r="A236" s="97"/>
      <c r="B236" s="97"/>
      <c r="C236" s="97"/>
      <c r="D236" s="97"/>
      <c r="E236" s="97"/>
      <c r="F236" s="97"/>
      <c r="G236" s="1"/>
      <c r="H236" s="1"/>
      <c r="I236" s="1"/>
      <c r="J236" s="4"/>
      <c r="K236" s="4"/>
      <c r="L236" s="4"/>
      <c r="M236" s="159"/>
      <c r="N236" s="176"/>
      <c r="O236" s="161"/>
      <c r="P236" s="161"/>
      <c r="Q236" s="161"/>
      <c r="R236" s="4"/>
      <c r="S236" s="4"/>
      <c r="T236" s="161"/>
      <c r="U236" s="161"/>
      <c r="V236" s="1"/>
      <c r="W236" s="1"/>
      <c r="X236" s="1" t="str">
        <f t="shared" si="39"/>
        <v/>
      </c>
      <c r="Y236" s="55"/>
      <c r="Z236" s="161"/>
      <c r="AA236" s="1"/>
      <c r="AB236" s="1"/>
      <c r="AC236" s="1" t="str">
        <f t="shared" si="40"/>
        <v/>
      </c>
      <c r="AD236" s="55"/>
      <c r="AE236" s="161"/>
      <c r="AF236" s="1"/>
      <c r="AG236" s="1"/>
      <c r="AH236" s="1" t="str">
        <f t="shared" si="41"/>
        <v/>
      </c>
      <c r="AI236" s="55"/>
      <c r="AJ236" s="161"/>
      <c r="AK236" s="1"/>
      <c r="AL236" s="1"/>
      <c r="AM236" s="1" t="str">
        <f t="shared" si="42"/>
        <v/>
      </c>
      <c r="AN236" s="55"/>
      <c r="AO236" s="161"/>
      <c r="AP236" s="1"/>
      <c r="AQ236" s="1"/>
      <c r="AR236" s="1" t="str">
        <f t="shared" si="43"/>
        <v/>
      </c>
      <c r="AS236" s="55"/>
      <c r="AT236" s="161"/>
      <c r="AU236" s="1"/>
      <c r="AV236" s="1"/>
      <c r="AW236" s="1" t="str">
        <f t="shared" si="44"/>
        <v/>
      </c>
      <c r="AX236" s="55"/>
      <c r="AY236" s="161"/>
      <c r="AZ236" s="1"/>
      <c r="BA236" s="1"/>
      <c r="BB236" s="1" t="str">
        <f t="shared" si="45"/>
        <v/>
      </c>
      <c r="BC236" s="55"/>
      <c r="BD236" s="161"/>
      <c r="BE236" s="1"/>
      <c r="BF236" s="1"/>
      <c r="BG236" s="1" t="str">
        <f t="shared" si="46"/>
        <v/>
      </c>
      <c r="BH236" s="55"/>
      <c r="BI236" s="161"/>
      <c r="BJ236" s="1"/>
      <c r="BK236" s="1"/>
      <c r="BL236" s="1" t="str">
        <f t="shared" si="47"/>
        <v/>
      </c>
      <c r="BM236" s="55"/>
      <c r="BN236" s="161"/>
      <c r="BO236" s="1"/>
      <c r="BP236" s="1"/>
      <c r="BQ236" s="1" t="str">
        <f t="shared" si="48"/>
        <v/>
      </c>
      <c r="BR236" s="55"/>
      <c r="BS236" s="161"/>
    </row>
    <row r="237" spans="1:71" ht="15">
      <c r="A237" s="97"/>
      <c r="B237" s="97"/>
      <c r="C237" s="97"/>
      <c r="D237" s="97"/>
      <c r="E237" s="97"/>
      <c r="F237" s="97"/>
      <c r="G237" s="1"/>
      <c r="H237" s="1"/>
      <c r="I237" s="1"/>
      <c r="J237" s="4"/>
      <c r="K237" s="4"/>
      <c r="L237" s="4"/>
      <c r="M237" s="159"/>
      <c r="N237" s="176"/>
      <c r="O237" s="161"/>
      <c r="P237" s="161"/>
      <c r="Q237" s="161"/>
      <c r="R237" s="4"/>
      <c r="S237" s="4"/>
      <c r="T237" s="161"/>
      <c r="U237" s="161"/>
      <c r="V237" s="1"/>
      <c r="W237" s="1"/>
      <c r="X237" s="1" t="str">
        <f t="shared" si="39"/>
        <v/>
      </c>
      <c r="Y237" s="55"/>
      <c r="Z237" s="161"/>
      <c r="AA237" s="1"/>
      <c r="AB237" s="1"/>
      <c r="AC237" s="1" t="str">
        <f t="shared" si="40"/>
        <v/>
      </c>
      <c r="AD237" s="55"/>
      <c r="AE237" s="161"/>
      <c r="AF237" s="1"/>
      <c r="AG237" s="1"/>
      <c r="AH237" s="1" t="str">
        <f t="shared" si="41"/>
        <v/>
      </c>
      <c r="AI237" s="55"/>
      <c r="AJ237" s="161"/>
      <c r="AK237" s="1"/>
      <c r="AL237" s="1"/>
      <c r="AM237" s="1" t="str">
        <f t="shared" si="42"/>
        <v/>
      </c>
      <c r="AN237" s="55"/>
      <c r="AO237" s="161"/>
      <c r="AP237" s="1"/>
      <c r="AQ237" s="1"/>
      <c r="AR237" s="1" t="str">
        <f t="shared" si="43"/>
        <v/>
      </c>
      <c r="AS237" s="55"/>
      <c r="AT237" s="161"/>
      <c r="AU237" s="1"/>
      <c r="AV237" s="1"/>
      <c r="AW237" s="1" t="str">
        <f t="shared" si="44"/>
        <v/>
      </c>
      <c r="AX237" s="55"/>
      <c r="AY237" s="161"/>
      <c r="AZ237" s="1"/>
      <c r="BA237" s="1"/>
      <c r="BB237" s="1" t="str">
        <f t="shared" si="45"/>
        <v/>
      </c>
      <c r="BC237" s="55"/>
      <c r="BD237" s="161"/>
      <c r="BE237" s="1"/>
      <c r="BF237" s="1"/>
      <c r="BG237" s="1" t="str">
        <f t="shared" si="46"/>
        <v/>
      </c>
      <c r="BH237" s="55"/>
      <c r="BI237" s="161"/>
      <c r="BJ237" s="1"/>
      <c r="BK237" s="1"/>
      <c r="BL237" s="1" t="str">
        <f t="shared" si="47"/>
        <v/>
      </c>
      <c r="BM237" s="55"/>
      <c r="BN237" s="161"/>
      <c r="BO237" s="1"/>
      <c r="BP237" s="1"/>
      <c r="BQ237" s="1" t="str">
        <f t="shared" si="48"/>
        <v/>
      </c>
      <c r="BR237" s="55"/>
      <c r="BS237" s="161"/>
    </row>
    <row r="238" spans="1:71" ht="15">
      <c r="A238" s="97"/>
      <c r="B238" s="97"/>
      <c r="C238" s="97"/>
      <c r="D238" s="97"/>
      <c r="E238" s="97"/>
      <c r="F238" s="97"/>
      <c r="G238" s="1"/>
      <c r="H238" s="1"/>
      <c r="I238" s="1"/>
      <c r="J238" s="4"/>
      <c r="K238" s="4"/>
      <c r="L238" s="4"/>
      <c r="M238" s="159"/>
      <c r="N238" s="176"/>
      <c r="O238" s="161"/>
      <c r="P238" s="161"/>
      <c r="Q238" s="161"/>
      <c r="R238" s="4"/>
      <c r="S238" s="4"/>
      <c r="T238" s="161"/>
      <c r="U238" s="161"/>
      <c r="V238" s="1"/>
      <c r="W238" s="1"/>
      <c r="X238" s="1" t="str">
        <f t="shared" si="39"/>
        <v/>
      </c>
      <c r="Y238" s="55"/>
      <c r="Z238" s="161"/>
      <c r="AA238" s="1"/>
      <c r="AB238" s="1"/>
      <c r="AC238" s="1" t="str">
        <f t="shared" si="40"/>
        <v/>
      </c>
      <c r="AD238" s="55"/>
      <c r="AE238" s="161"/>
      <c r="AF238" s="1"/>
      <c r="AG238" s="1"/>
      <c r="AH238" s="1" t="str">
        <f t="shared" si="41"/>
        <v/>
      </c>
      <c r="AI238" s="55"/>
      <c r="AJ238" s="161"/>
      <c r="AK238" s="1"/>
      <c r="AL238" s="1"/>
      <c r="AM238" s="1" t="str">
        <f t="shared" si="42"/>
        <v/>
      </c>
      <c r="AN238" s="55"/>
      <c r="AO238" s="161"/>
      <c r="AP238" s="1"/>
      <c r="AQ238" s="1"/>
      <c r="AR238" s="1" t="str">
        <f t="shared" si="43"/>
        <v/>
      </c>
      <c r="AS238" s="55"/>
      <c r="AT238" s="161"/>
      <c r="AU238" s="1"/>
      <c r="AV238" s="1"/>
      <c r="AW238" s="1" t="str">
        <f t="shared" si="44"/>
        <v/>
      </c>
      <c r="AX238" s="55"/>
      <c r="AY238" s="161"/>
      <c r="AZ238" s="1"/>
      <c r="BA238" s="1"/>
      <c r="BB238" s="1" t="str">
        <f t="shared" si="45"/>
        <v/>
      </c>
      <c r="BC238" s="55"/>
      <c r="BD238" s="161"/>
      <c r="BE238" s="1"/>
      <c r="BF238" s="1"/>
      <c r="BG238" s="1" t="str">
        <f t="shared" si="46"/>
        <v/>
      </c>
      <c r="BH238" s="55"/>
      <c r="BI238" s="161"/>
      <c r="BJ238" s="1"/>
      <c r="BK238" s="1"/>
      <c r="BL238" s="1" t="str">
        <f t="shared" si="47"/>
        <v/>
      </c>
      <c r="BM238" s="55"/>
      <c r="BN238" s="161"/>
      <c r="BO238" s="1"/>
      <c r="BP238" s="1"/>
      <c r="BQ238" s="1" t="str">
        <f t="shared" si="48"/>
        <v/>
      </c>
      <c r="BR238" s="55"/>
      <c r="BS238" s="161"/>
    </row>
    <row r="239" spans="1:71" ht="15">
      <c r="A239" s="97"/>
      <c r="B239" s="97"/>
      <c r="C239" s="97"/>
      <c r="D239" s="97"/>
      <c r="E239" s="97"/>
      <c r="F239" s="97"/>
      <c r="G239" s="1"/>
      <c r="H239" s="1"/>
      <c r="I239" s="1"/>
      <c r="J239" s="4"/>
      <c r="K239" s="4"/>
      <c r="L239" s="4"/>
      <c r="M239" s="159"/>
      <c r="N239" s="176"/>
      <c r="O239" s="161"/>
      <c r="P239" s="161"/>
      <c r="Q239" s="161"/>
      <c r="R239" s="4"/>
      <c r="S239" s="4"/>
      <c r="T239" s="161"/>
      <c r="U239" s="161"/>
      <c r="V239" s="1"/>
      <c r="W239" s="1"/>
      <c r="X239" s="1" t="str">
        <f t="shared" si="39"/>
        <v/>
      </c>
      <c r="Y239" s="55"/>
      <c r="Z239" s="161"/>
      <c r="AA239" s="1"/>
      <c r="AB239" s="1"/>
      <c r="AC239" s="1" t="str">
        <f t="shared" si="40"/>
        <v/>
      </c>
      <c r="AD239" s="55"/>
      <c r="AE239" s="161"/>
      <c r="AF239" s="1"/>
      <c r="AG239" s="1"/>
      <c r="AH239" s="1" t="str">
        <f t="shared" si="41"/>
        <v/>
      </c>
      <c r="AI239" s="55"/>
      <c r="AJ239" s="161"/>
      <c r="AK239" s="1"/>
      <c r="AL239" s="1"/>
      <c r="AM239" s="1" t="str">
        <f t="shared" si="42"/>
        <v/>
      </c>
      <c r="AN239" s="55"/>
      <c r="AO239" s="161"/>
      <c r="AP239" s="1"/>
      <c r="AQ239" s="1"/>
      <c r="AR239" s="1" t="str">
        <f t="shared" si="43"/>
        <v/>
      </c>
      <c r="AS239" s="55"/>
      <c r="AT239" s="161"/>
      <c r="AU239" s="1"/>
      <c r="AV239" s="1"/>
      <c r="AW239" s="1" t="str">
        <f t="shared" si="44"/>
        <v/>
      </c>
      <c r="AX239" s="55"/>
      <c r="AY239" s="161"/>
      <c r="AZ239" s="1"/>
      <c r="BA239" s="1"/>
      <c r="BB239" s="1" t="str">
        <f t="shared" si="45"/>
        <v/>
      </c>
      <c r="BC239" s="55"/>
      <c r="BD239" s="161"/>
      <c r="BE239" s="1"/>
      <c r="BF239" s="1"/>
      <c r="BG239" s="1" t="str">
        <f t="shared" si="46"/>
        <v/>
      </c>
      <c r="BH239" s="55"/>
      <c r="BI239" s="161"/>
      <c r="BJ239" s="1"/>
      <c r="BK239" s="1"/>
      <c r="BL239" s="1" t="str">
        <f t="shared" si="47"/>
        <v/>
      </c>
      <c r="BM239" s="55"/>
      <c r="BN239" s="161"/>
      <c r="BO239" s="1"/>
      <c r="BP239" s="1"/>
      <c r="BQ239" s="1" t="str">
        <f t="shared" si="48"/>
        <v/>
      </c>
      <c r="BR239" s="55"/>
      <c r="BS239" s="161"/>
    </row>
    <row r="240" spans="1:71" ht="15">
      <c r="A240" s="97"/>
      <c r="B240" s="97"/>
      <c r="C240" s="97"/>
      <c r="D240" s="97"/>
      <c r="E240" s="97"/>
      <c r="F240" s="97"/>
      <c r="G240" s="1"/>
      <c r="H240" s="1"/>
      <c r="I240" s="1"/>
      <c r="J240" s="4"/>
      <c r="K240" s="4"/>
      <c r="L240" s="4"/>
      <c r="M240" s="159"/>
      <c r="N240" s="176"/>
      <c r="O240" s="161"/>
      <c r="P240" s="161"/>
      <c r="Q240" s="161"/>
      <c r="R240" s="4"/>
      <c r="S240" s="4"/>
      <c r="T240" s="161"/>
      <c r="U240" s="161"/>
      <c r="V240" s="1"/>
      <c r="W240" s="1"/>
      <c r="X240" s="1" t="str">
        <f t="shared" si="39"/>
        <v/>
      </c>
      <c r="Y240" s="55"/>
      <c r="Z240" s="161"/>
      <c r="AA240" s="1"/>
      <c r="AB240" s="1"/>
      <c r="AC240" s="1" t="str">
        <f t="shared" si="40"/>
        <v/>
      </c>
      <c r="AD240" s="55"/>
      <c r="AE240" s="161"/>
      <c r="AF240" s="1"/>
      <c r="AG240" s="1"/>
      <c r="AH240" s="1" t="str">
        <f t="shared" si="41"/>
        <v/>
      </c>
      <c r="AI240" s="55"/>
      <c r="AJ240" s="161"/>
      <c r="AK240" s="1"/>
      <c r="AL240" s="1"/>
      <c r="AM240" s="1" t="str">
        <f t="shared" si="42"/>
        <v/>
      </c>
      <c r="AN240" s="55"/>
      <c r="AO240" s="161"/>
      <c r="AP240" s="1"/>
      <c r="AQ240" s="1"/>
      <c r="AR240" s="1" t="str">
        <f t="shared" si="43"/>
        <v/>
      </c>
      <c r="AS240" s="55"/>
      <c r="AT240" s="161"/>
      <c r="AU240" s="1"/>
      <c r="AV240" s="1"/>
      <c r="AW240" s="1" t="str">
        <f t="shared" si="44"/>
        <v/>
      </c>
      <c r="AX240" s="55"/>
      <c r="AY240" s="161"/>
      <c r="AZ240" s="1"/>
      <c r="BA240" s="1"/>
      <c r="BB240" s="1" t="str">
        <f t="shared" si="45"/>
        <v/>
      </c>
      <c r="BC240" s="55"/>
      <c r="BD240" s="161"/>
      <c r="BE240" s="1"/>
      <c r="BF240" s="1"/>
      <c r="BG240" s="1" t="str">
        <f t="shared" si="46"/>
        <v/>
      </c>
      <c r="BH240" s="55"/>
      <c r="BI240" s="161"/>
      <c r="BJ240" s="1"/>
      <c r="BK240" s="1"/>
      <c r="BL240" s="1" t="str">
        <f t="shared" si="47"/>
        <v/>
      </c>
      <c r="BM240" s="55"/>
      <c r="BN240" s="161"/>
      <c r="BO240" s="1"/>
      <c r="BP240" s="1"/>
      <c r="BQ240" s="1" t="str">
        <f t="shared" si="48"/>
        <v/>
      </c>
      <c r="BR240" s="55"/>
      <c r="BS240" s="161"/>
    </row>
    <row r="241" spans="1:71" ht="15">
      <c r="A241" s="97"/>
      <c r="B241" s="97"/>
      <c r="C241" s="97"/>
      <c r="D241" s="97"/>
      <c r="E241" s="97"/>
      <c r="F241" s="97"/>
      <c r="G241" s="1"/>
      <c r="H241" s="1"/>
      <c r="I241" s="1"/>
      <c r="J241" s="4"/>
      <c r="K241" s="4"/>
      <c r="L241" s="4"/>
      <c r="M241" s="159"/>
      <c r="N241" s="176"/>
      <c r="O241" s="161"/>
      <c r="P241" s="161"/>
      <c r="Q241" s="161"/>
      <c r="R241" s="4"/>
      <c r="S241" s="4"/>
      <c r="T241" s="161"/>
      <c r="U241" s="161"/>
      <c r="V241" s="1"/>
      <c r="W241" s="1"/>
      <c r="X241" s="1" t="str">
        <f t="shared" si="39"/>
        <v/>
      </c>
      <c r="Y241" s="55"/>
      <c r="Z241" s="161"/>
      <c r="AA241" s="1"/>
      <c r="AB241" s="1"/>
      <c r="AC241" s="1" t="str">
        <f t="shared" si="40"/>
        <v/>
      </c>
      <c r="AD241" s="55"/>
      <c r="AE241" s="161"/>
      <c r="AF241" s="1"/>
      <c r="AG241" s="1"/>
      <c r="AH241" s="1" t="str">
        <f t="shared" si="41"/>
        <v/>
      </c>
      <c r="AI241" s="55"/>
      <c r="AJ241" s="161"/>
      <c r="AK241" s="1"/>
      <c r="AL241" s="1"/>
      <c r="AM241" s="1" t="str">
        <f t="shared" si="42"/>
        <v/>
      </c>
      <c r="AN241" s="55"/>
      <c r="AO241" s="161"/>
      <c r="AP241" s="1"/>
      <c r="AQ241" s="1"/>
      <c r="AR241" s="1" t="str">
        <f t="shared" si="43"/>
        <v/>
      </c>
      <c r="AS241" s="55"/>
      <c r="AT241" s="161"/>
      <c r="AU241" s="1"/>
      <c r="AV241" s="1"/>
      <c r="AW241" s="1" t="str">
        <f t="shared" si="44"/>
        <v/>
      </c>
      <c r="AX241" s="55"/>
      <c r="AY241" s="161"/>
      <c r="AZ241" s="1"/>
      <c r="BA241" s="1"/>
      <c r="BB241" s="1" t="str">
        <f t="shared" si="45"/>
        <v/>
      </c>
      <c r="BC241" s="55"/>
      <c r="BD241" s="161"/>
      <c r="BE241" s="1"/>
      <c r="BF241" s="1"/>
      <c r="BG241" s="1" t="str">
        <f t="shared" si="46"/>
        <v/>
      </c>
      <c r="BH241" s="55"/>
      <c r="BI241" s="161"/>
      <c r="BJ241" s="1"/>
      <c r="BK241" s="1"/>
      <c r="BL241" s="1" t="str">
        <f t="shared" si="47"/>
        <v/>
      </c>
      <c r="BM241" s="55"/>
      <c r="BN241" s="161"/>
      <c r="BO241" s="1"/>
      <c r="BP241" s="1"/>
      <c r="BQ241" s="1" t="str">
        <f t="shared" si="48"/>
        <v/>
      </c>
      <c r="BR241" s="55"/>
      <c r="BS241" s="161"/>
    </row>
    <row r="242" spans="1:71" ht="15">
      <c r="A242" s="97"/>
      <c r="B242" s="97"/>
      <c r="C242" s="97"/>
      <c r="D242" s="97"/>
      <c r="E242" s="97"/>
      <c r="F242" s="97"/>
      <c r="G242" s="1"/>
      <c r="H242" s="1"/>
      <c r="I242" s="1"/>
      <c r="J242" s="4"/>
      <c r="K242" s="4"/>
      <c r="L242" s="4"/>
      <c r="M242" s="159"/>
      <c r="N242" s="176"/>
      <c r="O242" s="161"/>
      <c r="P242" s="161"/>
      <c r="Q242" s="161"/>
      <c r="R242" s="4"/>
      <c r="S242" s="4"/>
      <c r="T242" s="161"/>
      <c r="U242" s="161"/>
      <c r="V242" s="1"/>
      <c r="W242" s="1"/>
      <c r="X242" s="1" t="str">
        <f t="shared" si="39"/>
        <v/>
      </c>
      <c r="Y242" s="55"/>
      <c r="Z242" s="161"/>
      <c r="AA242" s="1"/>
      <c r="AB242" s="1"/>
      <c r="AC242" s="1" t="str">
        <f t="shared" si="40"/>
        <v/>
      </c>
      <c r="AD242" s="55"/>
      <c r="AE242" s="161"/>
      <c r="AF242" s="1"/>
      <c r="AG242" s="1"/>
      <c r="AH242" s="1" t="str">
        <f t="shared" si="41"/>
        <v/>
      </c>
      <c r="AI242" s="55"/>
      <c r="AJ242" s="161"/>
      <c r="AK242" s="1"/>
      <c r="AL242" s="1"/>
      <c r="AM242" s="1" t="str">
        <f t="shared" si="42"/>
        <v/>
      </c>
      <c r="AN242" s="55"/>
      <c r="AO242" s="161"/>
      <c r="AP242" s="1"/>
      <c r="AQ242" s="1"/>
      <c r="AR242" s="1" t="str">
        <f t="shared" si="43"/>
        <v/>
      </c>
      <c r="AS242" s="55"/>
      <c r="AT242" s="161"/>
      <c r="AU242" s="1"/>
      <c r="AV242" s="1"/>
      <c r="AW242" s="1" t="str">
        <f t="shared" si="44"/>
        <v/>
      </c>
      <c r="AX242" s="55"/>
      <c r="AY242" s="161"/>
      <c r="AZ242" s="1"/>
      <c r="BA242" s="1"/>
      <c r="BB242" s="1" t="str">
        <f t="shared" si="45"/>
        <v/>
      </c>
      <c r="BC242" s="55"/>
      <c r="BD242" s="161"/>
      <c r="BE242" s="1"/>
      <c r="BF242" s="1"/>
      <c r="BG242" s="1" t="str">
        <f t="shared" si="46"/>
        <v/>
      </c>
      <c r="BH242" s="55"/>
      <c r="BI242" s="161"/>
      <c r="BJ242" s="1"/>
      <c r="BK242" s="1"/>
      <c r="BL242" s="1" t="str">
        <f t="shared" si="47"/>
        <v/>
      </c>
      <c r="BM242" s="55"/>
      <c r="BN242" s="161"/>
      <c r="BO242" s="1"/>
      <c r="BP242" s="1"/>
      <c r="BQ242" s="1" t="str">
        <f t="shared" si="48"/>
        <v/>
      </c>
      <c r="BR242" s="55"/>
      <c r="BS242" s="161"/>
    </row>
    <row r="243" spans="1:71" ht="15">
      <c r="A243" s="97"/>
      <c r="B243" s="97"/>
      <c r="C243" s="97"/>
      <c r="D243" s="97"/>
      <c r="E243" s="97"/>
      <c r="F243" s="97"/>
      <c r="G243" s="1"/>
      <c r="H243" s="1"/>
      <c r="I243" s="1"/>
      <c r="J243" s="4"/>
      <c r="K243" s="4"/>
      <c r="L243" s="4"/>
      <c r="M243" s="159"/>
      <c r="N243" s="176"/>
      <c r="O243" s="161"/>
      <c r="P243" s="161"/>
      <c r="Q243" s="161"/>
      <c r="R243" s="4"/>
      <c r="S243" s="4"/>
      <c r="T243" s="161"/>
      <c r="U243" s="161"/>
      <c r="V243" s="1"/>
      <c r="W243" s="1"/>
      <c r="X243" s="1" t="str">
        <f t="shared" si="39"/>
        <v/>
      </c>
      <c r="Y243" s="55"/>
      <c r="Z243" s="161"/>
      <c r="AA243" s="1"/>
      <c r="AB243" s="1"/>
      <c r="AC243" s="1" t="str">
        <f t="shared" si="40"/>
        <v/>
      </c>
      <c r="AD243" s="55"/>
      <c r="AE243" s="161"/>
      <c r="AF243" s="1"/>
      <c r="AG243" s="1"/>
      <c r="AH243" s="1" t="str">
        <f t="shared" si="41"/>
        <v/>
      </c>
      <c r="AI243" s="55"/>
      <c r="AJ243" s="161"/>
      <c r="AK243" s="1"/>
      <c r="AL243" s="1"/>
      <c r="AM243" s="1" t="str">
        <f t="shared" si="42"/>
        <v/>
      </c>
      <c r="AN243" s="55"/>
      <c r="AO243" s="161"/>
      <c r="AP243" s="1"/>
      <c r="AQ243" s="1"/>
      <c r="AR243" s="1" t="str">
        <f t="shared" si="43"/>
        <v/>
      </c>
      <c r="AS243" s="55"/>
      <c r="AT243" s="161"/>
      <c r="AU243" s="1"/>
      <c r="AV243" s="1"/>
      <c r="AW243" s="1" t="str">
        <f t="shared" si="44"/>
        <v/>
      </c>
      <c r="AX243" s="55"/>
      <c r="AY243" s="161"/>
      <c r="AZ243" s="1"/>
      <c r="BA243" s="1"/>
      <c r="BB243" s="1" t="str">
        <f t="shared" si="45"/>
        <v/>
      </c>
      <c r="BC243" s="55"/>
      <c r="BD243" s="161"/>
      <c r="BE243" s="1"/>
      <c r="BF243" s="1"/>
      <c r="BG243" s="1" t="str">
        <f t="shared" si="46"/>
        <v/>
      </c>
      <c r="BH243" s="55"/>
      <c r="BI243" s="161"/>
      <c r="BJ243" s="1"/>
      <c r="BK243" s="1"/>
      <c r="BL243" s="1" t="str">
        <f t="shared" si="47"/>
        <v/>
      </c>
      <c r="BM243" s="55"/>
      <c r="BN243" s="161"/>
      <c r="BO243" s="1"/>
      <c r="BP243" s="1"/>
      <c r="BQ243" s="1" t="str">
        <f t="shared" si="48"/>
        <v/>
      </c>
      <c r="BR243" s="55"/>
      <c r="BS243" s="161"/>
    </row>
    <row r="244" spans="1:71" ht="15">
      <c r="A244" s="97"/>
      <c r="B244" s="97"/>
      <c r="C244" s="97"/>
      <c r="D244" s="97"/>
      <c r="E244" s="97"/>
      <c r="F244" s="97"/>
      <c r="G244" s="1"/>
      <c r="H244" s="1"/>
      <c r="I244" s="1"/>
      <c r="J244" s="4"/>
      <c r="K244" s="4"/>
      <c r="L244" s="4"/>
      <c r="M244" s="159"/>
      <c r="N244" s="176"/>
      <c r="O244" s="161"/>
      <c r="P244" s="161"/>
      <c r="Q244" s="161"/>
      <c r="R244" s="4"/>
      <c r="S244" s="4"/>
      <c r="T244" s="161"/>
      <c r="U244" s="161"/>
      <c r="V244" s="1"/>
      <c r="W244" s="1"/>
      <c r="X244" s="1" t="str">
        <f t="shared" si="39"/>
        <v/>
      </c>
      <c r="Y244" s="55"/>
      <c r="Z244" s="161"/>
      <c r="AA244" s="1"/>
      <c r="AB244" s="1"/>
      <c r="AC244" s="1" t="str">
        <f t="shared" si="40"/>
        <v/>
      </c>
      <c r="AD244" s="55"/>
      <c r="AE244" s="161"/>
      <c r="AF244" s="1"/>
      <c r="AG244" s="1"/>
      <c r="AH244" s="1" t="str">
        <f t="shared" si="41"/>
        <v/>
      </c>
      <c r="AI244" s="55"/>
      <c r="AJ244" s="161"/>
      <c r="AK244" s="1"/>
      <c r="AL244" s="1"/>
      <c r="AM244" s="1" t="str">
        <f t="shared" si="42"/>
        <v/>
      </c>
      <c r="AN244" s="55"/>
      <c r="AO244" s="161"/>
      <c r="AP244" s="1"/>
      <c r="AQ244" s="1"/>
      <c r="AR244" s="1" t="str">
        <f t="shared" si="43"/>
        <v/>
      </c>
      <c r="AS244" s="55"/>
      <c r="AT244" s="161"/>
      <c r="AU244" s="1"/>
      <c r="AV244" s="1"/>
      <c r="AW244" s="1" t="str">
        <f t="shared" si="44"/>
        <v/>
      </c>
      <c r="AX244" s="55"/>
      <c r="AY244" s="161"/>
      <c r="AZ244" s="1"/>
      <c r="BA244" s="1"/>
      <c r="BB244" s="1" t="str">
        <f t="shared" si="45"/>
        <v/>
      </c>
      <c r="BC244" s="55"/>
      <c r="BD244" s="161"/>
      <c r="BE244" s="1"/>
      <c r="BF244" s="1"/>
      <c r="BG244" s="1" t="str">
        <f t="shared" si="46"/>
        <v/>
      </c>
      <c r="BH244" s="55"/>
      <c r="BI244" s="161"/>
      <c r="BJ244" s="1"/>
      <c r="BK244" s="1"/>
      <c r="BL244" s="1" t="str">
        <f t="shared" si="47"/>
        <v/>
      </c>
      <c r="BM244" s="55"/>
      <c r="BN244" s="161"/>
      <c r="BO244" s="1"/>
      <c r="BP244" s="1"/>
      <c r="BQ244" s="1" t="str">
        <f t="shared" si="48"/>
        <v/>
      </c>
      <c r="BR244" s="55"/>
      <c r="BS244" s="161"/>
    </row>
    <row r="245" spans="1:71" ht="15">
      <c r="A245" s="97"/>
      <c r="B245" s="97"/>
      <c r="C245" s="97"/>
      <c r="D245" s="97"/>
      <c r="E245" s="97"/>
      <c r="F245" s="97"/>
      <c r="G245" s="1"/>
      <c r="H245" s="1"/>
      <c r="I245" s="1"/>
      <c r="J245" s="4"/>
      <c r="K245" s="4"/>
      <c r="L245" s="4"/>
      <c r="M245" s="159"/>
      <c r="N245" s="176"/>
      <c r="O245" s="161"/>
      <c r="P245" s="161"/>
      <c r="Q245" s="161"/>
      <c r="R245" s="4"/>
      <c r="S245" s="4"/>
      <c r="T245" s="161"/>
      <c r="U245" s="161"/>
      <c r="V245" s="1"/>
      <c r="W245" s="1"/>
      <c r="X245" s="1" t="str">
        <f t="shared" si="39"/>
        <v/>
      </c>
      <c r="Y245" s="55"/>
      <c r="Z245" s="161"/>
      <c r="AA245" s="1"/>
      <c r="AB245" s="1"/>
      <c r="AC245" s="1" t="str">
        <f t="shared" si="40"/>
        <v/>
      </c>
      <c r="AD245" s="55"/>
      <c r="AE245" s="161"/>
      <c r="AF245" s="1"/>
      <c r="AG245" s="1"/>
      <c r="AH245" s="1" t="str">
        <f t="shared" si="41"/>
        <v/>
      </c>
      <c r="AI245" s="55"/>
      <c r="AJ245" s="161"/>
      <c r="AK245" s="1"/>
      <c r="AL245" s="1"/>
      <c r="AM245" s="1" t="str">
        <f t="shared" si="42"/>
        <v/>
      </c>
      <c r="AN245" s="55"/>
      <c r="AO245" s="161"/>
      <c r="AP245" s="1"/>
      <c r="AQ245" s="1"/>
      <c r="AR245" s="1" t="str">
        <f t="shared" si="43"/>
        <v/>
      </c>
      <c r="AS245" s="55"/>
      <c r="AT245" s="161"/>
      <c r="AU245" s="1"/>
      <c r="AV245" s="1"/>
      <c r="AW245" s="1" t="str">
        <f t="shared" si="44"/>
        <v/>
      </c>
      <c r="AX245" s="55"/>
      <c r="AY245" s="161"/>
      <c r="AZ245" s="1"/>
      <c r="BA245" s="1"/>
      <c r="BB245" s="1" t="str">
        <f t="shared" si="45"/>
        <v/>
      </c>
      <c r="BC245" s="55"/>
      <c r="BD245" s="161"/>
      <c r="BE245" s="1"/>
      <c r="BF245" s="1"/>
      <c r="BG245" s="1" t="str">
        <f t="shared" si="46"/>
        <v/>
      </c>
      <c r="BH245" s="55"/>
      <c r="BI245" s="161"/>
      <c r="BJ245" s="1"/>
      <c r="BK245" s="1"/>
      <c r="BL245" s="1" t="str">
        <f t="shared" si="47"/>
        <v/>
      </c>
      <c r="BM245" s="55"/>
      <c r="BN245" s="161"/>
      <c r="BO245" s="1"/>
      <c r="BP245" s="1"/>
      <c r="BQ245" s="1" t="str">
        <f t="shared" si="48"/>
        <v/>
      </c>
      <c r="BR245" s="55"/>
      <c r="BS245" s="161"/>
    </row>
    <row r="246" spans="1:71" ht="15">
      <c r="A246" s="97"/>
      <c r="B246" s="97"/>
      <c r="C246" s="97"/>
      <c r="D246" s="97"/>
      <c r="E246" s="97"/>
      <c r="F246" s="97"/>
      <c r="G246" s="1"/>
      <c r="H246" s="1"/>
      <c r="I246" s="1"/>
      <c r="J246" s="4"/>
      <c r="K246" s="4"/>
      <c r="L246" s="4"/>
      <c r="M246" s="159"/>
      <c r="N246" s="176"/>
      <c r="O246" s="161"/>
      <c r="P246" s="161"/>
      <c r="Q246" s="161"/>
      <c r="R246" s="4"/>
      <c r="S246" s="4"/>
      <c r="T246" s="161"/>
      <c r="U246" s="161"/>
      <c r="V246" s="1"/>
      <c r="W246" s="1"/>
      <c r="X246" s="1" t="str">
        <f t="shared" si="39"/>
        <v/>
      </c>
      <c r="Y246" s="55"/>
      <c r="Z246" s="161"/>
      <c r="AA246" s="1"/>
      <c r="AB246" s="1"/>
      <c r="AC246" s="1" t="str">
        <f t="shared" si="40"/>
        <v/>
      </c>
      <c r="AD246" s="55"/>
      <c r="AE246" s="161"/>
      <c r="AF246" s="1"/>
      <c r="AG246" s="1"/>
      <c r="AH246" s="1" t="str">
        <f t="shared" si="41"/>
        <v/>
      </c>
      <c r="AI246" s="55"/>
      <c r="AJ246" s="161"/>
      <c r="AK246" s="1"/>
      <c r="AL246" s="1"/>
      <c r="AM246" s="1" t="str">
        <f t="shared" si="42"/>
        <v/>
      </c>
      <c r="AN246" s="55"/>
      <c r="AO246" s="161"/>
      <c r="AP246" s="1"/>
      <c r="AQ246" s="1"/>
      <c r="AR246" s="1" t="str">
        <f t="shared" si="43"/>
        <v/>
      </c>
      <c r="AS246" s="55"/>
      <c r="AT246" s="161"/>
      <c r="AU246" s="1"/>
      <c r="AV246" s="1"/>
      <c r="AW246" s="1" t="str">
        <f t="shared" si="44"/>
        <v/>
      </c>
      <c r="AX246" s="55"/>
      <c r="AY246" s="161"/>
      <c r="AZ246" s="1"/>
      <c r="BA246" s="1"/>
      <c r="BB246" s="1" t="str">
        <f t="shared" si="45"/>
        <v/>
      </c>
      <c r="BC246" s="55"/>
      <c r="BD246" s="161"/>
      <c r="BE246" s="1"/>
      <c r="BF246" s="1"/>
      <c r="BG246" s="1" t="str">
        <f t="shared" si="46"/>
        <v/>
      </c>
      <c r="BH246" s="55"/>
      <c r="BI246" s="161"/>
      <c r="BJ246" s="1"/>
      <c r="BK246" s="1"/>
      <c r="BL246" s="1" t="str">
        <f t="shared" si="47"/>
        <v/>
      </c>
      <c r="BM246" s="55"/>
      <c r="BN246" s="161"/>
      <c r="BO246" s="1"/>
      <c r="BP246" s="1"/>
      <c r="BQ246" s="1" t="str">
        <f t="shared" si="48"/>
        <v/>
      </c>
      <c r="BR246" s="55"/>
      <c r="BS246" s="161"/>
    </row>
    <row r="247" spans="1:71" ht="15">
      <c r="A247" s="97"/>
      <c r="B247" s="97"/>
      <c r="C247" s="97"/>
      <c r="D247" s="97"/>
      <c r="E247" s="97"/>
      <c r="F247" s="97"/>
      <c r="G247" s="1"/>
      <c r="H247" s="1"/>
      <c r="I247" s="1"/>
      <c r="J247" s="4"/>
      <c r="K247" s="4"/>
      <c r="L247" s="4"/>
      <c r="M247" s="159"/>
      <c r="N247" s="176"/>
      <c r="O247" s="161"/>
      <c r="P247" s="161"/>
      <c r="Q247" s="161"/>
      <c r="R247" s="4"/>
      <c r="S247" s="4"/>
      <c r="T247" s="161"/>
      <c r="U247" s="161"/>
      <c r="V247" s="1"/>
      <c r="W247" s="1"/>
      <c r="X247" s="1" t="str">
        <f t="shared" si="39"/>
        <v/>
      </c>
      <c r="Y247" s="55"/>
      <c r="Z247" s="161"/>
      <c r="AA247" s="1"/>
      <c r="AB247" s="1"/>
      <c r="AC247" s="1" t="str">
        <f t="shared" si="40"/>
        <v/>
      </c>
      <c r="AD247" s="55"/>
      <c r="AE247" s="161"/>
      <c r="AF247" s="1"/>
      <c r="AG247" s="1"/>
      <c r="AH247" s="1" t="str">
        <f t="shared" si="41"/>
        <v/>
      </c>
      <c r="AI247" s="55"/>
      <c r="AJ247" s="161"/>
      <c r="AK247" s="1"/>
      <c r="AL247" s="1"/>
      <c r="AM247" s="1" t="str">
        <f t="shared" si="42"/>
        <v/>
      </c>
      <c r="AN247" s="55"/>
      <c r="AO247" s="161"/>
      <c r="AP247" s="1"/>
      <c r="AQ247" s="1"/>
      <c r="AR247" s="1" t="str">
        <f t="shared" si="43"/>
        <v/>
      </c>
      <c r="AS247" s="55"/>
      <c r="AT247" s="161"/>
      <c r="AU247" s="1"/>
      <c r="AV247" s="1"/>
      <c r="AW247" s="1" t="str">
        <f t="shared" si="44"/>
        <v/>
      </c>
      <c r="AX247" s="55"/>
      <c r="AY247" s="161"/>
      <c r="AZ247" s="1"/>
      <c r="BA247" s="1"/>
      <c r="BB247" s="1" t="str">
        <f t="shared" si="45"/>
        <v/>
      </c>
      <c r="BC247" s="55"/>
      <c r="BD247" s="161"/>
      <c r="BE247" s="1"/>
      <c r="BF247" s="1"/>
      <c r="BG247" s="1" t="str">
        <f t="shared" si="46"/>
        <v/>
      </c>
      <c r="BH247" s="55"/>
      <c r="BI247" s="161"/>
      <c r="BJ247" s="1"/>
      <c r="BK247" s="1"/>
      <c r="BL247" s="1" t="str">
        <f t="shared" si="47"/>
        <v/>
      </c>
      <c r="BM247" s="55"/>
      <c r="BN247" s="161"/>
      <c r="BO247" s="1"/>
      <c r="BP247" s="1"/>
      <c r="BQ247" s="1" t="str">
        <f t="shared" si="48"/>
        <v/>
      </c>
      <c r="BR247" s="55"/>
      <c r="BS247" s="161"/>
    </row>
    <row r="248" spans="1:71" ht="15">
      <c r="A248" s="97"/>
      <c r="B248" s="97"/>
      <c r="C248" s="97"/>
      <c r="D248" s="97"/>
      <c r="E248" s="97"/>
      <c r="F248" s="97"/>
      <c r="G248" s="1"/>
      <c r="H248" s="1"/>
      <c r="I248" s="1"/>
      <c r="J248" s="4"/>
      <c r="K248" s="4"/>
      <c r="L248" s="4"/>
      <c r="M248" s="159"/>
      <c r="N248" s="176"/>
      <c r="O248" s="161"/>
      <c r="P248" s="161"/>
      <c r="Q248" s="161"/>
      <c r="R248" s="4"/>
      <c r="S248" s="4"/>
      <c r="T248" s="161"/>
      <c r="U248" s="161"/>
      <c r="V248" s="1"/>
      <c r="W248" s="1"/>
      <c r="X248" s="1" t="str">
        <f t="shared" si="39"/>
        <v/>
      </c>
      <c r="Y248" s="55"/>
      <c r="Z248" s="161"/>
      <c r="AA248" s="1"/>
      <c r="AB248" s="1"/>
      <c r="AC248" s="1" t="str">
        <f t="shared" si="40"/>
        <v/>
      </c>
      <c r="AD248" s="55"/>
      <c r="AE248" s="161"/>
      <c r="AF248" s="1"/>
      <c r="AG248" s="1"/>
      <c r="AH248" s="1" t="str">
        <f t="shared" si="41"/>
        <v/>
      </c>
      <c r="AI248" s="55"/>
      <c r="AJ248" s="161"/>
      <c r="AK248" s="1"/>
      <c r="AL248" s="1"/>
      <c r="AM248" s="1" t="str">
        <f t="shared" si="42"/>
        <v/>
      </c>
      <c r="AN248" s="55"/>
      <c r="AO248" s="161"/>
      <c r="AP248" s="1"/>
      <c r="AQ248" s="1"/>
      <c r="AR248" s="1" t="str">
        <f t="shared" si="43"/>
        <v/>
      </c>
      <c r="AS248" s="55"/>
      <c r="AT248" s="161"/>
      <c r="AU248" s="1"/>
      <c r="AV248" s="1"/>
      <c r="AW248" s="1" t="str">
        <f t="shared" si="44"/>
        <v/>
      </c>
      <c r="AX248" s="55"/>
      <c r="AY248" s="161"/>
      <c r="AZ248" s="1"/>
      <c r="BA248" s="1"/>
      <c r="BB248" s="1" t="str">
        <f t="shared" si="45"/>
        <v/>
      </c>
      <c r="BC248" s="55"/>
      <c r="BD248" s="161"/>
      <c r="BE248" s="1"/>
      <c r="BF248" s="1"/>
      <c r="BG248" s="1" t="str">
        <f t="shared" si="46"/>
        <v/>
      </c>
      <c r="BH248" s="55"/>
      <c r="BI248" s="161"/>
      <c r="BJ248" s="1"/>
      <c r="BK248" s="1"/>
      <c r="BL248" s="1" t="str">
        <f t="shared" si="47"/>
        <v/>
      </c>
      <c r="BM248" s="55"/>
      <c r="BN248" s="161"/>
      <c r="BO248" s="1"/>
      <c r="BP248" s="1"/>
      <c r="BQ248" s="1" t="str">
        <f t="shared" si="48"/>
        <v/>
      </c>
      <c r="BR248" s="55"/>
      <c r="BS248" s="161"/>
    </row>
    <row r="249" spans="1:71" ht="15">
      <c r="A249" s="97"/>
      <c r="B249" s="97"/>
      <c r="C249" s="97"/>
      <c r="D249" s="97"/>
      <c r="E249" s="97"/>
      <c r="F249" s="97"/>
      <c r="G249" s="1"/>
      <c r="H249" s="1"/>
      <c r="I249" s="1"/>
      <c r="J249" s="4"/>
      <c r="K249" s="4"/>
      <c r="L249" s="4"/>
      <c r="M249" s="159"/>
      <c r="N249" s="176"/>
      <c r="O249" s="161"/>
      <c r="P249" s="161"/>
      <c r="Q249" s="161"/>
      <c r="R249" s="4"/>
      <c r="S249" s="4"/>
      <c r="T249" s="161"/>
      <c r="U249" s="161"/>
      <c r="V249" s="1"/>
      <c r="W249" s="1"/>
      <c r="X249" s="1" t="str">
        <f t="shared" si="39"/>
        <v/>
      </c>
      <c r="Y249" s="55"/>
      <c r="Z249" s="161"/>
      <c r="AA249" s="1"/>
      <c r="AB249" s="1"/>
      <c r="AC249" s="1" t="str">
        <f t="shared" si="40"/>
        <v/>
      </c>
      <c r="AD249" s="55"/>
      <c r="AE249" s="161"/>
      <c r="AF249" s="1"/>
      <c r="AG249" s="1"/>
      <c r="AH249" s="1" t="str">
        <f t="shared" si="41"/>
        <v/>
      </c>
      <c r="AI249" s="55"/>
      <c r="AJ249" s="161"/>
      <c r="AK249" s="1"/>
      <c r="AL249" s="1"/>
      <c r="AM249" s="1" t="str">
        <f t="shared" si="42"/>
        <v/>
      </c>
      <c r="AN249" s="55"/>
      <c r="AO249" s="161"/>
      <c r="AP249" s="1"/>
      <c r="AQ249" s="1"/>
      <c r="AR249" s="1" t="str">
        <f t="shared" si="43"/>
        <v/>
      </c>
      <c r="AS249" s="55"/>
      <c r="AT249" s="161"/>
      <c r="AU249" s="1"/>
      <c r="AV249" s="1"/>
      <c r="AW249" s="1" t="str">
        <f t="shared" si="44"/>
        <v/>
      </c>
      <c r="AX249" s="55"/>
      <c r="AY249" s="161"/>
      <c r="AZ249" s="1"/>
      <c r="BA249" s="1"/>
      <c r="BB249" s="1" t="str">
        <f t="shared" si="45"/>
        <v/>
      </c>
      <c r="BC249" s="55"/>
      <c r="BD249" s="161"/>
      <c r="BE249" s="1"/>
      <c r="BF249" s="1"/>
      <c r="BG249" s="1" t="str">
        <f t="shared" si="46"/>
        <v/>
      </c>
      <c r="BH249" s="55"/>
      <c r="BI249" s="161"/>
      <c r="BJ249" s="1"/>
      <c r="BK249" s="1"/>
      <c r="BL249" s="1" t="str">
        <f t="shared" si="47"/>
        <v/>
      </c>
      <c r="BM249" s="55"/>
      <c r="BN249" s="161"/>
      <c r="BO249" s="1"/>
      <c r="BP249" s="1"/>
      <c r="BQ249" s="1" t="str">
        <f t="shared" si="48"/>
        <v/>
      </c>
      <c r="BR249" s="55"/>
      <c r="BS249" s="161"/>
    </row>
    <row r="250" spans="1:71" ht="15">
      <c r="A250" s="97"/>
      <c r="B250" s="97"/>
      <c r="C250" s="97"/>
      <c r="D250" s="97"/>
      <c r="E250" s="97"/>
      <c r="F250" s="97"/>
      <c r="G250" s="1"/>
      <c r="H250" s="1"/>
      <c r="I250" s="1"/>
      <c r="J250" s="4"/>
      <c r="K250" s="4"/>
      <c r="L250" s="4"/>
      <c r="M250" s="159"/>
      <c r="N250" s="176"/>
      <c r="O250" s="161"/>
      <c r="P250" s="161"/>
      <c r="Q250" s="161"/>
      <c r="R250" s="4"/>
      <c r="S250" s="4"/>
      <c r="T250" s="161"/>
      <c r="U250" s="161"/>
      <c r="V250" s="1"/>
      <c r="W250" s="1"/>
      <c r="X250" s="1" t="str">
        <f t="shared" si="39"/>
        <v/>
      </c>
      <c r="Y250" s="55"/>
      <c r="Z250" s="161"/>
      <c r="AA250" s="1"/>
      <c r="AB250" s="1"/>
      <c r="AC250" s="1" t="str">
        <f t="shared" si="40"/>
        <v/>
      </c>
      <c r="AD250" s="55"/>
      <c r="AE250" s="161"/>
      <c r="AF250" s="1"/>
      <c r="AG250" s="1"/>
      <c r="AH250" s="1" t="str">
        <f t="shared" si="41"/>
        <v/>
      </c>
      <c r="AI250" s="55"/>
      <c r="AJ250" s="161"/>
      <c r="AK250" s="1"/>
      <c r="AL250" s="1"/>
      <c r="AM250" s="1" t="str">
        <f t="shared" si="42"/>
        <v/>
      </c>
      <c r="AN250" s="55"/>
      <c r="AO250" s="161"/>
      <c r="AP250" s="1"/>
      <c r="AQ250" s="1"/>
      <c r="AR250" s="1" t="str">
        <f t="shared" si="43"/>
        <v/>
      </c>
      <c r="AS250" s="55"/>
      <c r="AT250" s="161"/>
      <c r="AU250" s="1"/>
      <c r="AV250" s="1"/>
      <c r="AW250" s="1" t="str">
        <f t="shared" si="44"/>
        <v/>
      </c>
      <c r="AX250" s="55"/>
      <c r="AY250" s="161"/>
      <c r="AZ250" s="1"/>
      <c r="BA250" s="1"/>
      <c r="BB250" s="1" t="str">
        <f t="shared" si="45"/>
        <v/>
      </c>
      <c r="BC250" s="55"/>
      <c r="BD250" s="161"/>
      <c r="BE250" s="1"/>
      <c r="BF250" s="1"/>
      <c r="BG250" s="1" t="str">
        <f t="shared" si="46"/>
        <v/>
      </c>
      <c r="BH250" s="55"/>
      <c r="BI250" s="161"/>
      <c r="BJ250" s="1"/>
      <c r="BK250" s="1"/>
      <c r="BL250" s="1" t="str">
        <f t="shared" si="47"/>
        <v/>
      </c>
      <c r="BM250" s="55"/>
      <c r="BN250" s="161"/>
      <c r="BO250" s="1"/>
      <c r="BP250" s="1"/>
      <c r="BQ250" s="1" t="str">
        <f t="shared" si="48"/>
        <v/>
      </c>
      <c r="BR250" s="55"/>
      <c r="BS250" s="161"/>
    </row>
    <row r="251" spans="1:71" ht="15">
      <c r="A251" s="97"/>
      <c r="B251" s="97"/>
      <c r="C251" s="97"/>
      <c r="D251" s="97"/>
      <c r="E251" s="97"/>
      <c r="F251" s="97"/>
      <c r="G251" s="1"/>
      <c r="H251" s="1"/>
      <c r="I251" s="1"/>
      <c r="J251" s="4"/>
      <c r="K251" s="4"/>
      <c r="L251" s="4"/>
      <c r="M251" s="159"/>
      <c r="N251" s="176"/>
      <c r="O251" s="161"/>
      <c r="P251" s="161"/>
      <c r="Q251" s="161"/>
      <c r="R251" s="4"/>
      <c r="S251" s="4"/>
      <c r="T251" s="161"/>
      <c r="U251" s="161"/>
      <c r="V251" s="1"/>
      <c r="W251" s="1"/>
      <c r="X251" s="1" t="str">
        <f t="shared" si="39"/>
        <v/>
      </c>
      <c r="Y251" s="55"/>
      <c r="Z251" s="161"/>
      <c r="AA251" s="1"/>
      <c r="AB251" s="1"/>
      <c r="AC251" s="1" t="str">
        <f t="shared" si="40"/>
        <v/>
      </c>
      <c r="AD251" s="55"/>
      <c r="AE251" s="161"/>
      <c r="AF251" s="1"/>
      <c r="AG251" s="1"/>
      <c r="AH251" s="1" t="str">
        <f t="shared" si="41"/>
        <v/>
      </c>
      <c r="AI251" s="55"/>
      <c r="AJ251" s="161"/>
      <c r="AK251" s="1"/>
      <c r="AL251" s="1"/>
      <c r="AM251" s="1" t="str">
        <f t="shared" si="42"/>
        <v/>
      </c>
      <c r="AN251" s="55"/>
      <c r="AO251" s="161"/>
      <c r="AP251" s="1"/>
      <c r="AQ251" s="1"/>
      <c r="AR251" s="1" t="str">
        <f t="shared" si="43"/>
        <v/>
      </c>
      <c r="AS251" s="55"/>
      <c r="AT251" s="161"/>
      <c r="AU251" s="1"/>
      <c r="AV251" s="1"/>
      <c r="AW251" s="1" t="str">
        <f t="shared" si="44"/>
        <v/>
      </c>
      <c r="AX251" s="55"/>
      <c r="AY251" s="161"/>
      <c r="AZ251" s="1"/>
      <c r="BA251" s="1"/>
      <c r="BB251" s="1" t="str">
        <f t="shared" si="45"/>
        <v/>
      </c>
      <c r="BC251" s="55"/>
      <c r="BD251" s="161"/>
      <c r="BE251" s="1"/>
      <c r="BF251" s="1"/>
      <c r="BG251" s="1" t="str">
        <f t="shared" si="46"/>
        <v/>
      </c>
      <c r="BH251" s="55"/>
      <c r="BI251" s="161"/>
      <c r="BJ251" s="1"/>
      <c r="BK251" s="1"/>
      <c r="BL251" s="1" t="str">
        <f t="shared" si="47"/>
        <v/>
      </c>
      <c r="BM251" s="55"/>
      <c r="BN251" s="161"/>
      <c r="BO251" s="1"/>
      <c r="BP251" s="1"/>
      <c r="BQ251" s="1" t="str">
        <f t="shared" si="48"/>
        <v/>
      </c>
      <c r="BR251" s="55"/>
      <c r="BS251" s="161"/>
    </row>
    <row r="252" spans="1:71" ht="15">
      <c r="A252" s="97"/>
      <c r="B252" s="97"/>
      <c r="C252" s="97"/>
      <c r="D252" s="97"/>
      <c r="E252" s="97"/>
      <c r="F252" s="97"/>
      <c r="G252" s="1"/>
      <c r="H252" s="1"/>
      <c r="I252" s="1"/>
      <c r="J252" s="4"/>
      <c r="K252" s="4"/>
      <c r="L252" s="4"/>
      <c r="M252" s="159"/>
      <c r="N252" s="176"/>
      <c r="O252" s="161"/>
      <c r="P252" s="161"/>
      <c r="Q252" s="161"/>
      <c r="R252" s="4"/>
      <c r="S252" s="4"/>
      <c r="T252" s="161"/>
      <c r="U252" s="161"/>
      <c r="V252" s="1"/>
      <c r="W252" s="1"/>
      <c r="X252" s="1" t="str">
        <f t="shared" si="39"/>
        <v/>
      </c>
      <c r="Y252" s="55"/>
      <c r="Z252" s="161"/>
      <c r="AA252" s="1"/>
      <c r="AB252" s="1"/>
      <c r="AC252" s="1" t="str">
        <f t="shared" si="40"/>
        <v/>
      </c>
      <c r="AD252" s="55"/>
      <c r="AE252" s="161"/>
      <c r="AF252" s="1"/>
      <c r="AG252" s="1"/>
      <c r="AH252" s="1" t="str">
        <f t="shared" si="41"/>
        <v/>
      </c>
      <c r="AI252" s="55"/>
      <c r="AJ252" s="161"/>
      <c r="AK252" s="1"/>
      <c r="AL252" s="1"/>
      <c r="AM252" s="1" t="str">
        <f t="shared" si="42"/>
        <v/>
      </c>
      <c r="AN252" s="55"/>
      <c r="AO252" s="161"/>
      <c r="AP252" s="1"/>
      <c r="AQ252" s="1"/>
      <c r="AR252" s="1" t="str">
        <f t="shared" si="43"/>
        <v/>
      </c>
      <c r="AS252" s="55"/>
      <c r="AT252" s="161"/>
      <c r="AU252" s="1"/>
      <c r="AV252" s="1"/>
      <c r="AW252" s="1" t="str">
        <f t="shared" si="44"/>
        <v/>
      </c>
      <c r="AX252" s="55"/>
      <c r="AY252" s="161"/>
      <c r="AZ252" s="1"/>
      <c r="BA252" s="1"/>
      <c r="BB252" s="1" t="str">
        <f t="shared" si="45"/>
        <v/>
      </c>
      <c r="BC252" s="55"/>
      <c r="BD252" s="161"/>
      <c r="BE252" s="1"/>
      <c r="BF252" s="1"/>
      <c r="BG252" s="1" t="str">
        <f t="shared" si="46"/>
        <v/>
      </c>
      <c r="BH252" s="55"/>
      <c r="BI252" s="161"/>
      <c r="BJ252" s="1"/>
      <c r="BK252" s="1"/>
      <c r="BL252" s="1" t="str">
        <f t="shared" si="47"/>
        <v/>
      </c>
      <c r="BM252" s="55"/>
      <c r="BN252" s="161"/>
      <c r="BO252" s="1"/>
      <c r="BP252" s="1"/>
      <c r="BQ252" s="1" t="str">
        <f t="shared" si="48"/>
        <v/>
      </c>
      <c r="BR252" s="55"/>
      <c r="BS252" s="161"/>
    </row>
    <row r="253" spans="1:71" ht="15">
      <c r="A253" s="97"/>
      <c r="B253" s="97"/>
      <c r="C253" s="97"/>
      <c r="D253" s="97"/>
      <c r="E253" s="97"/>
      <c r="F253" s="97"/>
      <c r="G253" s="1"/>
      <c r="H253" s="1"/>
      <c r="I253" s="1"/>
      <c r="J253" s="4"/>
      <c r="K253" s="4"/>
      <c r="L253" s="4"/>
      <c r="M253" s="159"/>
      <c r="N253" s="176"/>
      <c r="O253" s="161"/>
      <c r="P253" s="161"/>
      <c r="Q253" s="161"/>
      <c r="R253" s="4"/>
      <c r="S253" s="4"/>
      <c r="T253" s="161"/>
      <c r="U253" s="161"/>
      <c r="V253" s="1"/>
      <c r="W253" s="1"/>
      <c r="X253" s="1" t="str">
        <f t="shared" si="39"/>
        <v/>
      </c>
      <c r="Y253" s="55"/>
      <c r="Z253" s="161"/>
      <c r="AA253" s="1"/>
      <c r="AB253" s="1"/>
      <c r="AC253" s="1" t="str">
        <f t="shared" si="40"/>
        <v/>
      </c>
      <c r="AD253" s="55"/>
      <c r="AE253" s="161"/>
      <c r="AF253" s="1"/>
      <c r="AG253" s="1"/>
      <c r="AH253" s="1" t="str">
        <f t="shared" si="41"/>
        <v/>
      </c>
      <c r="AI253" s="55"/>
      <c r="AJ253" s="161"/>
      <c r="AK253" s="1"/>
      <c r="AL253" s="1"/>
      <c r="AM253" s="1" t="str">
        <f t="shared" si="42"/>
        <v/>
      </c>
      <c r="AN253" s="55"/>
      <c r="AO253" s="161"/>
      <c r="AP253" s="1"/>
      <c r="AQ253" s="1"/>
      <c r="AR253" s="1" t="str">
        <f t="shared" si="43"/>
        <v/>
      </c>
      <c r="AS253" s="55"/>
      <c r="AT253" s="161"/>
      <c r="AU253" s="1"/>
      <c r="AV253" s="1"/>
      <c r="AW253" s="1" t="str">
        <f t="shared" si="44"/>
        <v/>
      </c>
      <c r="AX253" s="55"/>
      <c r="AY253" s="161"/>
      <c r="AZ253" s="1"/>
      <c r="BA253" s="1"/>
      <c r="BB253" s="1" t="str">
        <f t="shared" si="45"/>
        <v/>
      </c>
      <c r="BC253" s="55"/>
      <c r="BD253" s="161"/>
      <c r="BE253" s="1"/>
      <c r="BF253" s="1"/>
      <c r="BG253" s="1" t="str">
        <f t="shared" si="46"/>
        <v/>
      </c>
      <c r="BH253" s="55"/>
      <c r="BI253" s="161"/>
      <c r="BJ253" s="1"/>
      <c r="BK253" s="1"/>
      <c r="BL253" s="1" t="str">
        <f t="shared" si="47"/>
        <v/>
      </c>
      <c r="BM253" s="55"/>
      <c r="BN253" s="161"/>
      <c r="BO253" s="1"/>
      <c r="BP253" s="1"/>
      <c r="BQ253" s="1" t="str">
        <f t="shared" si="48"/>
        <v/>
      </c>
      <c r="BR253" s="55"/>
      <c r="BS253" s="161"/>
    </row>
    <row r="254" spans="1:71" ht="15">
      <c r="A254" s="97"/>
      <c r="B254" s="97"/>
      <c r="C254" s="97"/>
      <c r="D254" s="97"/>
      <c r="E254" s="97"/>
      <c r="F254" s="97"/>
      <c r="G254" s="1"/>
      <c r="H254" s="1"/>
      <c r="I254" s="1"/>
      <c r="J254" s="4"/>
      <c r="K254" s="4"/>
      <c r="L254" s="4"/>
      <c r="M254" s="159"/>
      <c r="N254" s="176"/>
      <c r="O254" s="161"/>
      <c r="P254" s="161"/>
      <c r="Q254" s="161"/>
      <c r="R254" s="4"/>
      <c r="S254" s="4"/>
      <c r="T254" s="161"/>
      <c r="U254" s="161"/>
      <c r="V254" s="1"/>
      <c r="W254" s="1"/>
      <c r="X254" s="1" t="str">
        <f t="shared" si="39"/>
        <v/>
      </c>
      <c r="Y254" s="55"/>
      <c r="Z254" s="161"/>
      <c r="AA254" s="1"/>
      <c r="AB254" s="1"/>
      <c r="AC254" s="1" t="str">
        <f t="shared" si="40"/>
        <v/>
      </c>
      <c r="AD254" s="55"/>
      <c r="AE254" s="161"/>
      <c r="AF254" s="1"/>
      <c r="AG254" s="1"/>
      <c r="AH254" s="1" t="str">
        <f t="shared" si="41"/>
        <v/>
      </c>
      <c r="AI254" s="55"/>
      <c r="AJ254" s="161"/>
      <c r="AK254" s="1"/>
      <c r="AL254" s="1"/>
      <c r="AM254" s="1" t="str">
        <f t="shared" si="42"/>
        <v/>
      </c>
      <c r="AN254" s="55"/>
      <c r="AO254" s="161"/>
      <c r="AP254" s="1"/>
      <c r="AQ254" s="1"/>
      <c r="AR254" s="1" t="str">
        <f t="shared" si="43"/>
        <v/>
      </c>
      <c r="AS254" s="55"/>
      <c r="AT254" s="161"/>
      <c r="AU254" s="1"/>
      <c r="AV254" s="1"/>
      <c r="AW254" s="1" t="str">
        <f t="shared" si="44"/>
        <v/>
      </c>
      <c r="AX254" s="55"/>
      <c r="AY254" s="161"/>
      <c r="AZ254" s="1"/>
      <c r="BA254" s="1"/>
      <c r="BB254" s="1" t="str">
        <f t="shared" si="45"/>
        <v/>
      </c>
      <c r="BC254" s="55"/>
      <c r="BD254" s="161"/>
      <c r="BE254" s="1"/>
      <c r="BF254" s="1"/>
      <c r="BG254" s="1" t="str">
        <f t="shared" si="46"/>
        <v/>
      </c>
      <c r="BH254" s="55"/>
      <c r="BI254" s="161"/>
      <c r="BJ254" s="1"/>
      <c r="BK254" s="1"/>
      <c r="BL254" s="1" t="str">
        <f t="shared" si="47"/>
        <v/>
      </c>
      <c r="BM254" s="55"/>
      <c r="BN254" s="161"/>
      <c r="BO254" s="1"/>
      <c r="BP254" s="1"/>
      <c r="BQ254" s="1" t="str">
        <f t="shared" si="48"/>
        <v/>
      </c>
      <c r="BR254" s="55"/>
      <c r="BS254" s="161"/>
    </row>
    <row r="255" spans="1:71" ht="15">
      <c r="A255" s="97"/>
      <c r="B255" s="97"/>
      <c r="C255" s="97"/>
      <c r="D255" s="97"/>
      <c r="E255" s="97"/>
      <c r="F255" s="97"/>
      <c r="G255" s="1"/>
      <c r="H255" s="1"/>
      <c r="I255" s="1"/>
      <c r="J255" s="4"/>
      <c r="K255" s="4"/>
      <c r="L255" s="4"/>
      <c r="M255" s="159"/>
      <c r="N255" s="176"/>
      <c r="O255" s="161"/>
      <c r="P255" s="161"/>
      <c r="Q255" s="161"/>
      <c r="R255" s="4"/>
      <c r="S255" s="4"/>
      <c r="T255" s="161"/>
      <c r="U255" s="161"/>
      <c r="V255" s="1"/>
      <c r="W255" s="1"/>
      <c r="X255" s="1" t="str">
        <f t="shared" si="39"/>
        <v/>
      </c>
      <c r="Y255" s="55"/>
      <c r="Z255" s="161"/>
      <c r="AA255" s="1"/>
      <c r="AB255" s="1"/>
      <c r="AC255" s="1" t="str">
        <f t="shared" si="40"/>
        <v/>
      </c>
      <c r="AD255" s="55"/>
      <c r="AE255" s="161"/>
      <c r="AF255" s="1"/>
      <c r="AG255" s="1"/>
      <c r="AH255" s="1" t="str">
        <f t="shared" si="41"/>
        <v/>
      </c>
      <c r="AI255" s="55"/>
      <c r="AJ255" s="161"/>
      <c r="AK255" s="1"/>
      <c r="AL255" s="1"/>
      <c r="AM255" s="1" t="str">
        <f t="shared" si="42"/>
        <v/>
      </c>
      <c r="AN255" s="55"/>
      <c r="AO255" s="161"/>
      <c r="AP255" s="1"/>
      <c r="AQ255" s="1"/>
      <c r="AR255" s="1" t="str">
        <f t="shared" si="43"/>
        <v/>
      </c>
      <c r="AS255" s="55"/>
      <c r="AT255" s="161"/>
      <c r="AU255" s="1"/>
      <c r="AV255" s="1"/>
      <c r="AW255" s="1" t="str">
        <f t="shared" si="44"/>
        <v/>
      </c>
      <c r="AX255" s="55"/>
      <c r="AY255" s="161"/>
      <c r="AZ255" s="1"/>
      <c r="BA255" s="1"/>
      <c r="BB255" s="1" t="str">
        <f t="shared" si="45"/>
        <v/>
      </c>
      <c r="BC255" s="55"/>
      <c r="BD255" s="161"/>
      <c r="BE255" s="1"/>
      <c r="BF255" s="1"/>
      <c r="BG255" s="1" t="str">
        <f t="shared" si="46"/>
        <v/>
      </c>
      <c r="BH255" s="55"/>
      <c r="BI255" s="161"/>
      <c r="BJ255" s="1"/>
      <c r="BK255" s="1"/>
      <c r="BL255" s="1" t="str">
        <f t="shared" si="47"/>
        <v/>
      </c>
      <c r="BM255" s="55"/>
      <c r="BN255" s="161"/>
      <c r="BO255" s="1"/>
      <c r="BP255" s="1"/>
      <c r="BQ255" s="1" t="str">
        <f t="shared" si="48"/>
        <v/>
      </c>
      <c r="BR255" s="55"/>
      <c r="BS255" s="161"/>
    </row>
    <row r="256" spans="1:71" ht="15">
      <c r="A256" s="97"/>
      <c r="B256" s="97"/>
      <c r="C256" s="97"/>
      <c r="D256" s="97"/>
      <c r="E256" s="97"/>
      <c r="F256" s="97"/>
      <c r="G256" s="1"/>
      <c r="H256" s="1"/>
      <c r="I256" s="1"/>
      <c r="J256" s="4"/>
      <c r="K256" s="4"/>
      <c r="L256" s="4"/>
      <c r="M256" s="159"/>
      <c r="N256" s="176"/>
      <c r="O256" s="161"/>
      <c r="P256" s="161"/>
      <c r="Q256" s="161"/>
      <c r="R256" s="4"/>
      <c r="S256" s="4"/>
      <c r="T256" s="161"/>
      <c r="U256" s="161"/>
      <c r="V256" s="1"/>
      <c r="W256" s="1"/>
      <c r="X256" s="1" t="str">
        <f t="shared" si="39"/>
        <v/>
      </c>
      <c r="Y256" s="55"/>
      <c r="Z256" s="161"/>
      <c r="AA256" s="1"/>
      <c r="AB256" s="1"/>
      <c r="AC256" s="1" t="str">
        <f t="shared" si="40"/>
        <v/>
      </c>
      <c r="AD256" s="55"/>
      <c r="AE256" s="161"/>
      <c r="AF256" s="1"/>
      <c r="AG256" s="1"/>
      <c r="AH256" s="1" t="str">
        <f t="shared" si="41"/>
        <v/>
      </c>
      <c r="AI256" s="55"/>
      <c r="AJ256" s="161"/>
      <c r="AK256" s="1"/>
      <c r="AL256" s="1"/>
      <c r="AM256" s="1" t="str">
        <f t="shared" si="42"/>
        <v/>
      </c>
      <c r="AN256" s="55"/>
      <c r="AO256" s="161"/>
      <c r="AP256" s="1"/>
      <c r="AQ256" s="1"/>
      <c r="AR256" s="1" t="str">
        <f t="shared" si="43"/>
        <v/>
      </c>
      <c r="AS256" s="55"/>
      <c r="AT256" s="161"/>
      <c r="AU256" s="1"/>
      <c r="AV256" s="1"/>
      <c r="AW256" s="1" t="str">
        <f t="shared" si="44"/>
        <v/>
      </c>
      <c r="AX256" s="55"/>
      <c r="AY256" s="161"/>
      <c r="AZ256" s="1"/>
      <c r="BA256" s="1"/>
      <c r="BB256" s="1" t="str">
        <f t="shared" si="45"/>
        <v/>
      </c>
      <c r="BC256" s="55"/>
      <c r="BD256" s="161"/>
      <c r="BE256" s="1"/>
      <c r="BF256" s="1"/>
      <c r="BG256" s="1" t="str">
        <f t="shared" si="46"/>
        <v/>
      </c>
      <c r="BH256" s="55"/>
      <c r="BI256" s="161"/>
      <c r="BJ256" s="1"/>
      <c r="BK256" s="1"/>
      <c r="BL256" s="1" t="str">
        <f t="shared" si="47"/>
        <v/>
      </c>
      <c r="BM256" s="55"/>
      <c r="BN256" s="161"/>
      <c r="BO256" s="1"/>
      <c r="BP256" s="1"/>
      <c r="BQ256" s="1" t="str">
        <f t="shared" si="48"/>
        <v/>
      </c>
      <c r="BR256" s="55"/>
      <c r="BS256" s="161"/>
    </row>
    <row r="257" spans="1:71" ht="15">
      <c r="A257" s="97"/>
      <c r="B257" s="97"/>
      <c r="C257" s="97"/>
      <c r="D257" s="97"/>
      <c r="E257" s="97"/>
      <c r="F257" s="97"/>
      <c r="G257" s="1"/>
      <c r="H257" s="1"/>
      <c r="I257" s="1"/>
      <c r="J257" s="4"/>
      <c r="K257" s="4"/>
      <c r="L257" s="4"/>
      <c r="M257" s="159"/>
      <c r="N257" s="176"/>
      <c r="O257" s="161"/>
      <c r="P257" s="161"/>
      <c r="Q257" s="161"/>
      <c r="R257" s="4"/>
      <c r="S257" s="4"/>
      <c r="T257" s="161"/>
      <c r="U257" s="161"/>
      <c r="V257" s="1"/>
      <c r="W257" s="1"/>
      <c r="X257" s="1" t="str">
        <f t="shared" si="39"/>
        <v/>
      </c>
      <c r="Y257" s="55"/>
      <c r="Z257" s="161"/>
      <c r="AA257" s="1"/>
      <c r="AB257" s="1"/>
      <c r="AC257" s="1" t="str">
        <f t="shared" si="40"/>
        <v/>
      </c>
      <c r="AD257" s="55"/>
      <c r="AE257" s="161"/>
      <c r="AF257" s="1"/>
      <c r="AG257" s="1"/>
      <c r="AH257" s="1" t="str">
        <f t="shared" si="41"/>
        <v/>
      </c>
      <c r="AI257" s="55"/>
      <c r="AJ257" s="161"/>
      <c r="AK257" s="1"/>
      <c r="AL257" s="1"/>
      <c r="AM257" s="1" t="str">
        <f t="shared" si="42"/>
        <v/>
      </c>
      <c r="AN257" s="55"/>
      <c r="AO257" s="161"/>
      <c r="AP257" s="1"/>
      <c r="AQ257" s="1"/>
      <c r="AR257" s="1" t="str">
        <f t="shared" si="43"/>
        <v/>
      </c>
      <c r="AS257" s="55"/>
      <c r="AT257" s="161"/>
      <c r="AU257" s="1"/>
      <c r="AV257" s="1"/>
      <c r="AW257" s="1" t="str">
        <f t="shared" si="44"/>
        <v/>
      </c>
      <c r="AX257" s="55"/>
      <c r="AY257" s="161"/>
      <c r="AZ257" s="1"/>
      <c r="BA257" s="1"/>
      <c r="BB257" s="1" t="str">
        <f t="shared" si="45"/>
        <v/>
      </c>
      <c r="BC257" s="55"/>
      <c r="BD257" s="161"/>
      <c r="BE257" s="1"/>
      <c r="BF257" s="1"/>
      <c r="BG257" s="1" t="str">
        <f t="shared" si="46"/>
        <v/>
      </c>
      <c r="BH257" s="55"/>
      <c r="BI257" s="161"/>
      <c r="BJ257" s="1"/>
      <c r="BK257" s="1"/>
      <c r="BL257" s="1" t="str">
        <f t="shared" si="47"/>
        <v/>
      </c>
      <c r="BM257" s="55"/>
      <c r="BN257" s="161"/>
      <c r="BO257" s="1"/>
      <c r="BP257" s="1"/>
      <c r="BQ257" s="1" t="str">
        <f t="shared" si="48"/>
        <v/>
      </c>
      <c r="BR257" s="55"/>
      <c r="BS257" s="161"/>
    </row>
    <row r="258" spans="1:71" ht="15">
      <c r="A258" s="97"/>
      <c r="B258" s="97"/>
      <c r="C258" s="97"/>
      <c r="D258" s="97"/>
      <c r="E258" s="97"/>
      <c r="F258" s="97"/>
      <c r="G258" s="1"/>
      <c r="H258" s="1"/>
      <c r="I258" s="1"/>
      <c r="J258" s="4"/>
      <c r="K258" s="4"/>
      <c r="L258" s="4"/>
      <c r="M258" s="159"/>
      <c r="N258" s="176"/>
      <c r="O258" s="161"/>
      <c r="P258" s="161"/>
      <c r="Q258" s="161"/>
      <c r="R258" s="4"/>
      <c r="S258" s="4"/>
      <c r="T258" s="161"/>
      <c r="U258" s="161"/>
      <c r="V258" s="1"/>
      <c r="W258" s="1"/>
      <c r="X258" s="1" t="str">
        <f t="shared" si="39"/>
        <v/>
      </c>
      <c r="Y258" s="55"/>
      <c r="Z258" s="161"/>
      <c r="AA258" s="1"/>
      <c r="AB258" s="1"/>
      <c r="AC258" s="1" t="str">
        <f t="shared" si="40"/>
        <v/>
      </c>
      <c r="AD258" s="55"/>
      <c r="AE258" s="161"/>
      <c r="AF258" s="1"/>
      <c r="AG258" s="1"/>
      <c r="AH258" s="1" t="str">
        <f t="shared" si="41"/>
        <v/>
      </c>
      <c r="AI258" s="55"/>
      <c r="AJ258" s="161"/>
      <c r="AK258" s="1"/>
      <c r="AL258" s="1"/>
      <c r="AM258" s="1" t="str">
        <f t="shared" si="42"/>
        <v/>
      </c>
      <c r="AN258" s="55"/>
      <c r="AO258" s="161"/>
      <c r="AP258" s="1"/>
      <c r="AQ258" s="1"/>
      <c r="AR258" s="1" t="str">
        <f t="shared" si="43"/>
        <v/>
      </c>
      <c r="AS258" s="55"/>
      <c r="AT258" s="161"/>
      <c r="AU258" s="1"/>
      <c r="AV258" s="1"/>
      <c r="AW258" s="1" t="str">
        <f t="shared" si="44"/>
        <v/>
      </c>
      <c r="AX258" s="55"/>
      <c r="AY258" s="161"/>
      <c r="AZ258" s="1"/>
      <c r="BA258" s="1"/>
      <c r="BB258" s="1" t="str">
        <f t="shared" si="45"/>
        <v/>
      </c>
      <c r="BC258" s="55"/>
      <c r="BD258" s="161"/>
      <c r="BE258" s="1"/>
      <c r="BF258" s="1"/>
      <c r="BG258" s="1" t="str">
        <f t="shared" si="46"/>
        <v/>
      </c>
      <c r="BH258" s="55"/>
      <c r="BI258" s="161"/>
      <c r="BJ258" s="1"/>
      <c r="BK258" s="1"/>
      <c r="BL258" s="1" t="str">
        <f t="shared" si="47"/>
        <v/>
      </c>
      <c r="BM258" s="55"/>
      <c r="BN258" s="161"/>
      <c r="BO258" s="1"/>
      <c r="BP258" s="1"/>
      <c r="BQ258" s="1" t="str">
        <f t="shared" si="48"/>
        <v/>
      </c>
      <c r="BR258" s="55"/>
      <c r="BS258" s="161"/>
    </row>
    <row r="259" spans="1:71" ht="15">
      <c r="A259" s="97"/>
      <c r="B259" s="97"/>
      <c r="C259" s="97"/>
      <c r="D259" s="97"/>
      <c r="E259" s="97"/>
      <c r="F259" s="97"/>
      <c r="G259" s="1"/>
      <c r="H259" s="1"/>
      <c r="I259" s="1"/>
      <c r="J259" s="4"/>
      <c r="K259" s="4"/>
      <c r="L259" s="4"/>
      <c r="M259" s="159"/>
      <c r="N259" s="176"/>
      <c r="O259" s="161"/>
      <c r="P259" s="161"/>
      <c r="Q259" s="161"/>
      <c r="R259" s="4"/>
      <c r="S259" s="4"/>
      <c r="T259" s="161"/>
      <c r="U259" s="161"/>
      <c r="V259" s="1"/>
      <c r="W259" s="1"/>
      <c r="X259" s="1" t="str">
        <f t="shared" si="39"/>
        <v/>
      </c>
      <c r="Y259" s="55"/>
      <c r="Z259" s="161"/>
      <c r="AA259" s="1"/>
      <c r="AB259" s="1"/>
      <c r="AC259" s="1" t="str">
        <f t="shared" si="40"/>
        <v/>
      </c>
      <c r="AD259" s="55"/>
      <c r="AE259" s="161"/>
      <c r="AF259" s="1"/>
      <c r="AG259" s="1"/>
      <c r="AH259" s="1" t="str">
        <f t="shared" si="41"/>
        <v/>
      </c>
      <c r="AI259" s="55"/>
      <c r="AJ259" s="161"/>
      <c r="AK259" s="1"/>
      <c r="AL259" s="1"/>
      <c r="AM259" s="1" t="str">
        <f t="shared" si="42"/>
        <v/>
      </c>
      <c r="AN259" s="55"/>
      <c r="AO259" s="161"/>
      <c r="AP259" s="1"/>
      <c r="AQ259" s="1"/>
      <c r="AR259" s="1" t="str">
        <f t="shared" si="43"/>
        <v/>
      </c>
      <c r="AS259" s="55"/>
      <c r="AT259" s="161"/>
      <c r="AU259" s="1"/>
      <c r="AV259" s="1"/>
      <c r="AW259" s="1" t="str">
        <f t="shared" si="44"/>
        <v/>
      </c>
      <c r="AX259" s="55"/>
      <c r="AY259" s="161"/>
      <c r="AZ259" s="1"/>
      <c r="BA259" s="1"/>
      <c r="BB259" s="1" t="str">
        <f t="shared" si="45"/>
        <v/>
      </c>
      <c r="BC259" s="55"/>
      <c r="BD259" s="161"/>
      <c r="BE259" s="1"/>
      <c r="BF259" s="1"/>
      <c r="BG259" s="1" t="str">
        <f t="shared" si="46"/>
        <v/>
      </c>
      <c r="BH259" s="55"/>
      <c r="BI259" s="161"/>
      <c r="BJ259" s="1"/>
      <c r="BK259" s="1"/>
      <c r="BL259" s="1" t="str">
        <f t="shared" si="47"/>
        <v/>
      </c>
      <c r="BM259" s="55"/>
      <c r="BN259" s="161"/>
      <c r="BO259" s="1"/>
      <c r="BP259" s="1"/>
      <c r="BQ259" s="1" t="str">
        <f t="shared" si="48"/>
        <v/>
      </c>
      <c r="BR259" s="55"/>
      <c r="BS259" s="161"/>
    </row>
    <row r="260" spans="1:71" ht="15">
      <c r="A260" s="97"/>
      <c r="B260" s="97"/>
      <c r="C260" s="97"/>
      <c r="D260" s="97"/>
      <c r="E260" s="97"/>
      <c r="F260" s="97"/>
      <c r="G260" s="1"/>
      <c r="H260" s="1"/>
      <c r="I260" s="1"/>
      <c r="J260" s="4"/>
      <c r="K260" s="4"/>
      <c r="L260" s="4"/>
      <c r="M260" s="159"/>
      <c r="N260" s="176"/>
      <c r="O260" s="161"/>
      <c r="P260" s="161"/>
      <c r="Q260" s="161"/>
      <c r="R260" s="4"/>
      <c r="S260" s="4"/>
      <c r="T260" s="161"/>
      <c r="U260" s="161"/>
      <c r="V260" s="1"/>
      <c r="W260" s="1"/>
      <c r="X260" s="1" t="str">
        <f t="shared" si="39"/>
        <v/>
      </c>
      <c r="Y260" s="55"/>
      <c r="Z260" s="161"/>
      <c r="AA260" s="1"/>
      <c r="AB260" s="1"/>
      <c r="AC260" s="1" t="str">
        <f t="shared" si="40"/>
        <v/>
      </c>
      <c r="AD260" s="55"/>
      <c r="AE260" s="161"/>
      <c r="AF260" s="1"/>
      <c r="AG260" s="1"/>
      <c r="AH260" s="1" t="str">
        <f t="shared" si="41"/>
        <v/>
      </c>
      <c r="AI260" s="55"/>
      <c r="AJ260" s="161"/>
      <c r="AK260" s="1"/>
      <c r="AL260" s="1"/>
      <c r="AM260" s="1" t="str">
        <f t="shared" si="42"/>
        <v/>
      </c>
      <c r="AN260" s="55"/>
      <c r="AO260" s="161"/>
      <c r="AP260" s="1"/>
      <c r="AQ260" s="1"/>
      <c r="AR260" s="1" t="str">
        <f t="shared" si="43"/>
        <v/>
      </c>
      <c r="AS260" s="55"/>
      <c r="AT260" s="161"/>
      <c r="AU260" s="1"/>
      <c r="AV260" s="1"/>
      <c r="AW260" s="1" t="str">
        <f t="shared" si="44"/>
        <v/>
      </c>
      <c r="AX260" s="55"/>
      <c r="AY260" s="161"/>
      <c r="AZ260" s="1"/>
      <c r="BA260" s="1"/>
      <c r="BB260" s="1" t="str">
        <f t="shared" si="45"/>
        <v/>
      </c>
      <c r="BC260" s="55"/>
      <c r="BD260" s="161"/>
      <c r="BE260" s="1"/>
      <c r="BF260" s="1"/>
      <c r="BG260" s="1" t="str">
        <f t="shared" si="46"/>
        <v/>
      </c>
      <c r="BH260" s="55"/>
      <c r="BI260" s="161"/>
      <c r="BJ260" s="1"/>
      <c r="BK260" s="1"/>
      <c r="BL260" s="1" t="str">
        <f t="shared" si="47"/>
        <v/>
      </c>
      <c r="BM260" s="55"/>
      <c r="BN260" s="161"/>
      <c r="BO260" s="1"/>
      <c r="BP260" s="1"/>
      <c r="BQ260" s="1" t="str">
        <f t="shared" si="48"/>
        <v/>
      </c>
      <c r="BR260" s="55"/>
      <c r="BS260" s="161"/>
    </row>
    <row r="261" spans="1:71" ht="15">
      <c r="A261" s="97"/>
      <c r="B261" s="97"/>
      <c r="C261" s="97"/>
      <c r="D261" s="97"/>
      <c r="E261" s="97"/>
      <c r="F261" s="97"/>
      <c r="G261" s="1"/>
      <c r="H261" s="1"/>
      <c r="I261" s="1"/>
      <c r="J261" s="4"/>
      <c r="K261" s="4"/>
      <c r="L261" s="4"/>
      <c r="M261" s="159"/>
      <c r="N261" s="176"/>
      <c r="O261" s="161"/>
      <c r="P261" s="161"/>
      <c r="Q261" s="161"/>
      <c r="R261" s="4"/>
      <c r="S261" s="4"/>
      <c r="T261" s="161"/>
      <c r="U261" s="161"/>
      <c r="V261" s="1"/>
      <c r="W261" s="1"/>
      <c r="X261" s="1" t="str">
        <f t="shared" si="39"/>
        <v/>
      </c>
      <c r="Y261" s="55"/>
      <c r="Z261" s="161"/>
      <c r="AA261" s="1"/>
      <c r="AB261" s="1"/>
      <c r="AC261" s="1" t="str">
        <f t="shared" si="40"/>
        <v/>
      </c>
      <c r="AD261" s="55"/>
      <c r="AE261" s="161"/>
      <c r="AF261" s="1"/>
      <c r="AG261" s="1"/>
      <c r="AH261" s="1" t="str">
        <f t="shared" si="41"/>
        <v/>
      </c>
      <c r="AI261" s="55"/>
      <c r="AJ261" s="161"/>
      <c r="AK261" s="1"/>
      <c r="AL261" s="1"/>
      <c r="AM261" s="1" t="str">
        <f t="shared" si="42"/>
        <v/>
      </c>
      <c r="AN261" s="55"/>
      <c r="AO261" s="161"/>
      <c r="AP261" s="1"/>
      <c r="AQ261" s="1"/>
      <c r="AR261" s="1" t="str">
        <f t="shared" si="43"/>
        <v/>
      </c>
      <c r="AS261" s="55"/>
      <c r="AT261" s="161"/>
      <c r="AU261" s="1"/>
      <c r="AV261" s="1"/>
      <c r="AW261" s="1" t="str">
        <f t="shared" si="44"/>
        <v/>
      </c>
      <c r="AX261" s="55"/>
      <c r="AY261" s="161"/>
      <c r="AZ261" s="1"/>
      <c r="BA261" s="1"/>
      <c r="BB261" s="1" t="str">
        <f t="shared" si="45"/>
        <v/>
      </c>
      <c r="BC261" s="55"/>
      <c r="BD261" s="161"/>
      <c r="BE261" s="1"/>
      <c r="BF261" s="1"/>
      <c r="BG261" s="1" t="str">
        <f t="shared" si="46"/>
        <v/>
      </c>
      <c r="BH261" s="55"/>
      <c r="BI261" s="161"/>
      <c r="BJ261" s="1"/>
      <c r="BK261" s="1"/>
      <c r="BL261" s="1" t="str">
        <f t="shared" si="47"/>
        <v/>
      </c>
      <c r="BM261" s="55"/>
      <c r="BN261" s="161"/>
      <c r="BO261" s="1"/>
      <c r="BP261" s="1"/>
      <c r="BQ261" s="1" t="str">
        <f t="shared" si="48"/>
        <v/>
      </c>
      <c r="BR261" s="55"/>
      <c r="BS261" s="161"/>
    </row>
    <row r="262" spans="1:71" ht="15">
      <c r="A262" s="97"/>
      <c r="B262" s="97"/>
      <c r="C262" s="97"/>
      <c r="D262" s="97"/>
      <c r="E262" s="97"/>
      <c r="F262" s="97"/>
      <c r="G262" s="1"/>
      <c r="H262" s="1"/>
      <c r="I262" s="1"/>
      <c r="J262" s="4"/>
      <c r="K262" s="4"/>
      <c r="L262" s="4"/>
      <c r="M262" s="159"/>
      <c r="N262" s="176"/>
      <c r="O262" s="161"/>
      <c r="P262" s="161"/>
      <c r="Q262" s="161"/>
      <c r="R262" s="4"/>
      <c r="S262" s="4"/>
      <c r="T262" s="161"/>
      <c r="U262" s="161"/>
      <c r="V262" s="1"/>
      <c r="W262" s="1"/>
      <c r="X262" s="1" t="str">
        <f t="shared" si="39"/>
        <v/>
      </c>
      <c r="Y262" s="55"/>
      <c r="Z262" s="161"/>
      <c r="AA262" s="1"/>
      <c r="AB262" s="1"/>
      <c r="AC262" s="1" t="str">
        <f t="shared" si="40"/>
        <v/>
      </c>
      <c r="AD262" s="55"/>
      <c r="AE262" s="161"/>
      <c r="AF262" s="1"/>
      <c r="AG262" s="1"/>
      <c r="AH262" s="1" t="str">
        <f t="shared" si="41"/>
        <v/>
      </c>
      <c r="AI262" s="55"/>
      <c r="AJ262" s="161"/>
      <c r="AK262" s="1"/>
      <c r="AL262" s="1"/>
      <c r="AM262" s="1" t="str">
        <f t="shared" si="42"/>
        <v/>
      </c>
      <c r="AN262" s="55"/>
      <c r="AO262" s="161"/>
      <c r="AP262" s="1"/>
      <c r="AQ262" s="1"/>
      <c r="AR262" s="1" t="str">
        <f t="shared" si="43"/>
        <v/>
      </c>
      <c r="AS262" s="55"/>
      <c r="AT262" s="161"/>
      <c r="AU262" s="1"/>
      <c r="AV262" s="1"/>
      <c r="AW262" s="1" t="str">
        <f t="shared" si="44"/>
        <v/>
      </c>
      <c r="AX262" s="55"/>
      <c r="AY262" s="161"/>
      <c r="AZ262" s="1"/>
      <c r="BA262" s="1"/>
      <c r="BB262" s="1" t="str">
        <f t="shared" si="45"/>
        <v/>
      </c>
      <c r="BC262" s="55"/>
      <c r="BD262" s="161"/>
      <c r="BE262" s="1"/>
      <c r="BF262" s="1"/>
      <c r="BG262" s="1" t="str">
        <f t="shared" si="46"/>
        <v/>
      </c>
      <c r="BH262" s="55"/>
      <c r="BI262" s="161"/>
      <c r="BJ262" s="1"/>
      <c r="BK262" s="1"/>
      <c r="BL262" s="1" t="str">
        <f t="shared" si="47"/>
        <v/>
      </c>
      <c r="BM262" s="55"/>
      <c r="BN262" s="161"/>
      <c r="BO262" s="1"/>
      <c r="BP262" s="1"/>
      <c r="BQ262" s="1" t="str">
        <f t="shared" si="48"/>
        <v/>
      </c>
      <c r="BR262" s="55"/>
      <c r="BS262" s="161"/>
    </row>
    <row r="263" spans="1:71" ht="15">
      <c r="A263" s="97"/>
      <c r="B263" s="97"/>
      <c r="C263" s="97"/>
      <c r="D263" s="97"/>
      <c r="E263" s="97"/>
      <c r="F263" s="97"/>
      <c r="G263" s="1"/>
      <c r="H263" s="1"/>
      <c r="I263" s="1"/>
      <c r="J263" s="4"/>
      <c r="K263" s="4"/>
      <c r="L263" s="4"/>
      <c r="M263" s="159"/>
      <c r="N263" s="176"/>
      <c r="O263" s="161"/>
      <c r="P263" s="161"/>
      <c r="Q263" s="161"/>
      <c r="R263" s="4"/>
      <c r="S263" s="4"/>
      <c r="T263" s="161"/>
      <c r="U263" s="161"/>
      <c r="V263" s="1"/>
      <c r="W263" s="1"/>
      <c r="X263" s="1" t="str">
        <f t="shared" ref="X263:X326" si="49">IF(ISERROR(VLOOKUP(W263,WC_ISIN_Lookup,2,)),"",VLOOKUP(W263,WC_ISIN_Lookup,2,))</f>
        <v/>
      </c>
      <c r="Y263" s="55"/>
      <c r="Z263" s="161"/>
      <c r="AA263" s="1"/>
      <c r="AB263" s="1"/>
      <c r="AC263" s="1" t="str">
        <f t="shared" si="40"/>
        <v/>
      </c>
      <c r="AD263" s="55"/>
      <c r="AE263" s="161"/>
      <c r="AF263" s="1"/>
      <c r="AG263" s="1"/>
      <c r="AH263" s="1" t="str">
        <f t="shared" si="41"/>
        <v/>
      </c>
      <c r="AI263" s="55"/>
      <c r="AJ263" s="161"/>
      <c r="AK263" s="1"/>
      <c r="AL263" s="1"/>
      <c r="AM263" s="1" t="str">
        <f t="shared" si="42"/>
        <v/>
      </c>
      <c r="AN263" s="55"/>
      <c r="AO263" s="161"/>
      <c r="AP263" s="1"/>
      <c r="AQ263" s="1"/>
      <c r="AR263" s="1" t="str">
        <f t="shared" si="43"/>
        <v/>
      </c>
      <c r="AS263" s="55"/>
      <c r="AT263" s="161"/>
      <c r="AU263" s="1"/>
      <c r="AV263" s="1"/>
      <c r="AW263" s="1" t="str">
        <f t="shared" si="44"/>
        <v/>
      </c>
      <c r="AX263" s="55"/>
      <c r="AY263" s="161"/>
      <c r="AZ263" s="1"/>
      <c r="BA263" s="1"/>
      <c r="BB263" s="1" t="str">
        <f t="shared" si="45"/>
        <v/>
      </c>
      <c r="BC263" s="55"/>
      <c r="BD263" s="161"/>
      <c r="BE263" s="1"/>
      <c r="BF263" s="1"/>
      <c r="BG263" s="1" t="str">
        <f t="shared" si="46"/>
        <v/>
      </c>
      <c r="BH263" s="55"/>
      <c r="BI263" s="161"/>
      <c r="BJ263" s="1"/>
      <c r="BK263" s="1"/>
      <c r="BL263" s="1" t="str">
        <f t="shared" si="47"/>
        <v/>
      </c>
      <c r="BM263" s="55"/>
      <c r="BN263" s="161"/>
      <c r="BO263" s="1"/>
      <c r="BP263" s="1"/>
      <c r="BQ263" s="1" t="str">
        <f t="shared" si="48"/>
        <v/>
      </c>
      <c r="BR263" s="55"/>
      <c r="BS263" s="161"/>
    </row>
    <row r="264" spans="1:71" ht="15">
      <c r="A264" s="97"/>
      <c r="B264" s="97"/>
      <c r="C264" s="97"/>
      <c r="D264" s="97"/>
      <c r="E264" s="97"/>
      <c r="F264" s="97"/>
      <c r="G264" s="1"/>
      <c r="H264" s="1"/>
      <c r="I264" s="1"/>
      <c r="J264" s="4"/>
      <c r="K264" s="4"/>
      <c r="L264" s="4"/>
      <c r="M264" s="159"/>
      <c r="N264" s="176"/>
      <c r="O264" s="161"/>
      <c r="P264" s="161"/>
      <c r="Q264" s="161"/>
      <c r="R264" s="4"/>
      <c r="S264" s="4"/>
      <c r="T264" s="161"/>
      <c r="U264" s="161"/>
      <c r="V264" s="1"/>
      <c r="W264" s="1"/>
      <c r="X264" s="1" t="str">
        <f t="shared" si="49"/>
        <v/>
      </c>
      <c r="Y264" s="55"/>
      <c r="Z264" s="161"/>
      <c r="AA264" s="1"/>
      <c r="AB264" s="1"/>
      <c r="AC264" s="1" t="str">
        <f t="shared" si="40"/>
        <v/>
      </c>
      <c r="AD264" s="55"/>
      <c r="AE264" s="161"/>
      <c r="AF264" s="1"/>
      <c r="AG264" s="1"/>
      <c r="AH264" s="1" t="str">
        <f t="shared" si="41"/>
        <v/>
      </c>
      <c r="AI264" s="55"/>
      <c r="AJ264" s="161"/>
      <c r="AK264" s="1"/>
      <c r="AL264" s="1"/>
      <c r="AM264" s="1" t="str">
        <f t="shared" si="42"/>
        <v/>
      </c>
      <c r="AN264" s="55"/>
      <c r="AO264" s="161"/>
      <c r="AP264" s="1"/>
      <c r="AQ264" s="1"/>
      <c r="AR264" s="1" t="str">
        <f t="shared" si="43"/>
        <v/>
      </c>
      <c r="AS264" s="55"/>
      <c r="AT264" s="161"/>
      <c r="AU264" s="1"/>
      <c r="AV264" s="1"/>
      <c r="AW264" s="1" t="str">
        <f t="shared" si="44"/>
        <v/>
      </c>
      <c r="AX264" s="55"/>
      <c r="AY264" s="161"/>
      <c r="AZ264" s="1"/>
      <c r="BA264" s="1"/>
      <c r="BB264" s="1" t="str">
        <f t="shared" si="45"/>
        <v/>
      </c>
      <c r="BC264" s="55"/>
      <c r="BD264" s="161"/>
      <c r="BE264" s="1"/>
      <c r="BF264" s="1"/>
      <c r="BG264" s="1" t="str">
        <f t="shared" si="46"/>
        <v/>
      </c>
      <c r="BH264" s="55"/>
      <c r="BI264" s="161"/>
      <c r="BJ264" s="1"/>
      <c r="BK264" s="1"/>
      <c r="BL264" s="1" t="str">
        <f t="shared" si="47"/>
        <v/>
      </c>
      <c r="BM264" s="55"/>
      <c r="BN264" s="161"/>
      <c r="BO264" s="1"/>
      <c r="BP264" s="1"/>
      <c r="BQ264" s="1" t="str">
        <f t="shared" si="48"/>
        <v/>
      </c>
      <c r="BR264" s="55"/>
      <c r="BS264" s="161"/>
    </row>
    <row r="265" spans="1:71" ht="15">
      <c r="A265" s="97"/>
      <c r="B265" s="97"/>
      <c r="C265" s="97"/>
      <c r="D265" s="97"/>
      <c r="E265" s="97"/>
      <c r="F265" s="97"/>
      <c r="G265" s="1"/>
      <c r="H265" s="1"/>
      <c r="I265" s="1"/>
      <c r="J265" s="4"/>
      <c r="K265" s="4"/>
      <c r="L265" s="4"/>
      <c r="M265" s="159"/>
      <c r="N265" s="176"/>
      <c r="O265" s="161"/>
      <c r="P265" s="161"/>
      <c r="Q265" s="161"/>
      <c r="R265" s="4"/>
      <c r="S265" s="4"/>
      <c r="T265" s="161"/>
      <c r="U265" s="161"/>
      <c r="V265" s="1"/>
      <c r="W265" s="1"/>
      <c r="X265" s="1" t="str">
        <f t="shared" si="49"/>
        <v/>
      </c>
      <c r="Y265" s="55"/>
      <c r="Z265" s="161"/>
      <c r="AA265" s="1"/>
      <c r="AB265" s="1"/>
      <c r="AC265" s="1" t="str">
        <f t="shared" si="40"/>
        <v/>
      </c>
      <c r="AD265" s="55"/>
      <c r="AE265" s="161"/>
      <c r="AF265" s="1"/>
      <c r="AG265" s="1"/>
      <c r="AH265" s="1" t="str">
        <f t="shared" si="41"/>
        <v/>
      </c>
      <c r="AI265" s="55"/>
      <c r="AJ265" s="161"/>
      <c r="AK265" s="1"/>
      <c r="AL265" s="1"/>
      <c r="AM265" s="1" t="str">
        <f t="shared" si="42"/>
        <v/>
      </c>
      <c r="AN265" s="55"/>
      <c r="AO265" s="161"/>
      <c r="AP265" s="1"/>
      <c r="AQ265" s="1"/>
      <c r="AR265" s="1" t="str">
        <f t="shared" si="43"/>
        <v/>
      </c>
      <c r="AS265" s="55"/>
      <c r="AT265" s="161"/>
      <c r="AU265" s="1"/>
      <c r="AV265" s="1"/>
      <c r="AW265" s="1" t="str">
        <f t="shared" si="44"/>
        <v/>
      </c>
      <c r="AX265" s="55"/>
      <c r="AY265" s="161"/>
      <c r="AZ265" s="1"/>
      <c r="BA265" s="1"/>
      <c r="BB265" s="1" t="str">
        <f t="shared" si="45"/>
        <v/>
      </c>
      <c r="BC265" s="55"/>
      <c r="BD265" s="161"/>
      <c r="BE265" s="1"/>
      <c r="BF265" s="1"/>
      <c r="BG265" s="1" t="str">
        <f t="shared" si="46"/>
        <v/>
      </c>
      <c r="BH265" s="55"/>
      <c r="BI265" s="161"/>
      <c r="BJ265" s="1"/>
      <c r="BK265" s="1"/>
      <c r="BL265" s="1" t="str">
        <f t="shared" si="47"/>
        <v/>
      </c>
      <c r="BM265" s="55"/>
      <c r="BN265" s="161"/>
      <c r="BO265" s="1"/>
      <c r="BP265" s="1"/>
      <c r="BQ265" s="1" t="str">
        <f t="shared" si="48"/>
        <v/>
      </c>
      <c r="BR265" s="55"/>
      <c r="BS265" s="161"/>
    </row>
    <row r="266" spans="1:71" ht="15">
      <c r="A266" s="97"/>
      <c r="B266" s="97"/>
      <c r="C266" s="97"/>
      <c r="D266" s="97"/>
      <c r="E266" s="97"/>
      <c r="F266" s="97"/>
      <c r="G266" s="1"/>
      <c r="H266" s="1"/>
      <c r="I266" s="1"/>
      <c r="J266" s="4"/>
      <c r="K266" s="4"/>
      <c r="L266" s="4"/>
      <c r="M266" s="159"/>
      <c r="N266" s="176"/>
      <c r="O266" s="161"/>
      <c r="P266" s="161"/>
      <c r="Q266" s="161"/>
      <c r="R266" s="4"/>
      <c r="S266" s="4"/>
      <c r="T266" s="161"/>
      <c r="U266" s="161"/>
      <c r="V266" s="1"/>
      <c r="W266" s="1"/>
      <c r="X266" s="1" t="str">
        <f t="shared" si="49"/>
        <v/>
      </c>
      <c r="Y266" s="55"/>
      <c r="Z266" s="161"/>
      <c r="AA266" s="1"/>
      <c r="AB266" s="1"/>
      <c r="AC266" s="1" t="str">
        <f t="shared" si="40"/>
        <v/>
      </c>
      <c r="AD266" s="55"/>
      <c r="AE266" s="161"/>
      <c r="AF266" s="1"/>
      <c r="AG266" s="1"/>
      <c r="AH266" s="1" t="str">
        <f t="shared" si="41"/>
        <v/>
      </c>
      <c r="AI266" s="55"/>
      <c r="AJ266" s="161"/>
      <c r="AK266" s="1"/>
      <c r="AL266" s="1"/>
      <c r="AM266" s="1" t="str">
        <f t="shared" si="42"/>
        <v/>
      </c>
      <c r="AN266" s="55"/>
      <c r="AO266" s="161"/>
      <c r="AP266" s="1"/>
      <c r="AQ266" s="1"/>
      <c r="AR266" s="1" t="str">
        <f t="shared" si="43"/>
        <v/>
      </c>
      <c r="AS266" s="55"/>
      <c r="AT266" s="161"/>
      <c r="AU266" s="1"/>
      <c r="AV266" s="1"/>
      <c r="AW266" s="1" t="str">
        <f t="shared" si="44"/>
        <v/>
      </c>
      <c r="AX266" s="55"/>
      <c r="AY266" s="161"/>
      <c r="AZ266" s="1"/>
      <c r="BA266" s="1"/>
      <c r="BB266" s="1" t="str">
        <f t="shared" si="45"/>
        <v/>
      </c>
      <c r="BC266" s="55"/>
      <c r="BD266" s="161"/>
      <c r="BE266" s="1"/>
      <c r="BF266" s="1"/>
      <c r="BG266" s="1" t="str">
        <f t="shared" si="46"/>
        <v/>
      </c>
      <c r="BH266" s="55"/>
      <c r="BI266" s="161"/>
      <c r="BJ266" s="1"/>
      <c r="BK266" s="1"/>
      <c r="BL266" s="1" t="str">
        <f t="shared" si="47"/>
        <v/>
      </c>
      <c r="BM266" s="55"/>
      <c r="BN266" s="161"/>
      <c r="BO266" s="1"/>
      <c r="BP266" s="1"/>
      <c r="BQ266" s="1" t="str">
        <f t="shared" si="48"/>
        <v/>
      </c>
      <c r="BR266" s="55"/>
      <c r="BS266" s="161"/>
    </row>
    <row r="267" spans="1:71" ht="15">
      <c r="A267" s="97"/>
      <c r="B267" s="97"/>
      <c r="C267" s="97"/>
      <c r="D267" s="97"/>
      <c r="E267" s="97"/>
      <c r="F267" s="97"/>
      <c r="G267" s="1"/>
      <c r="H267" s="1"/>
      <c r="I267" s="1"/>
      <c r="J267" s="4"/>
      <c r="K267" s="4"/>
      <c r="L267" s="4"/>
      <c r="M267" s="159"/>
      <c r="N267" s="176"/>
      <c r="O267" s="161"/>
      <c r="P267" s="161"/>
      <c r="Q267" s="161"/>
      <c r="R267" s="4"/>
      <c r="S267" s="4"/>
      <c r="T267" s="161"/>
      <c r="U267" s="161"/>
      <c r="V267" s="1"/>
      <c r="W267" s="1"/>
      <c r="X267" s="1" t="str">
        <f t="shared" si="49"/>
        <v/>
      </c>
      <c r="Y267" s="55"/>
      <c r="Z267" s="161"/>
      <c r="AA267" s="1"/>
      <c r="AB267" s="1"/>
      <c r="AC267" s="1" t="str">
        <f t="shared" si="40"/>
        <v/>
      </c>
      <c r="AD267" s="55"/>
      <c r="AE267" s="161"/>
      <c r="AF267" s="1"/>
      <c r="AG267" s="1"/>
      <c r="AH267" s="1" t="str">
        <f t="shared" si="41"/>
        <v/>
      </c>
      <c r="AI267" s="55"/>
      <c r="AJ267" s="161"/>
      <c r="AK267" s="1"/>
      <c r="AL267" s="1"/>
      <c r="AM267" s="1" t="str">
        <f t="shared" si="42"/>
        <v/>
      </c>
      <c r="AN267" s="55"/>
      <c r="AO267" s="161"/>
      <c r="AP267" s="1"/>
      <c r="AQ267" s="1"/>
      <c r="AR267" s="1" t="str">
        <f t="shared" si="43"/>
        <v/>
      </c>
      <c r="AS267" s="55"/>
      <c r="AT267" s="161"/>
      <c r="AU267" s="1"/>
      <c r="AV267" s="1"/>
      <c r="AW267" s="1" t="str">
        <f t="shared" si="44"/>
        <v/>
      </c>
      <c r="AX267" s="55"/>
      <c r="AY267" s="161"/>
      <c r="AZ267" s="1"/>
      <c r="BA267" s="1"/>
      <c r="BB267" s="1" t="str">
        <f t="shared" si="45"/>
        <v/>
      </c>
      <c r="BC267" s="55"/>
      <c r="BD267" s="161"/>
      <c r="BE267" s="1"/>
      <c r="BF267" s="1"/>
      <c r="BG267" s="1" t="str">
        <f t="shared" si="46"/>
        <v/>
      </c>
      <c r="BH267" s="55"/>
      <c r="BI267" s="161"/>
      <c r="BJ267" s="1"/>
      <c r="BK267" s="1"/>
      <c r="BL267" s="1" t="str">
        <f t="shared" si="47"/>
        <v/>
      </c>
      <c r="BM267" s="55"/>
      <c r="BN267" s="161"/>
      <c r="BO267" s="1"/>
      <c r="BP267" s="1"/>
      <c r="BQ267" s="1" t="str">
        <f t="shared" si="48"/>
        <v/>
      </c>
      <c r="BR267" s="55"/>
      <c r="BS267" s="161"/>
    </row>
    <row r="268" spans="1:71" ht="15">
      <c r="A268" s="97"/>
      <c r="B268" s="97"/>
      <c r="C268" s="97"/>
      <c r="D268" s="97"/>
      <c r="E268" s="97"/>
      <c r="F268" s="97"/>
      <c r="G268" s="1"/>
      <c r="H268" s="1"/>
      <c r="I268" s="1"/>
      <c r="J268" s="4"/>
      <c r="K268" s="4"/>
      <c r="L268" s="4"/>
      <c r="M268" s="159"/>
      <c r="N268" s="176"/>
      <c r="O268" s="161"/>
      <c r="P268" s="161"/>
      <c r="Q268" s="161"/>
      <c r="R268" s="4"/>
      <c r="S268" s="4"/>
      <c r="T268" s="161"/>
      <c r="U268" s="161"/>
      <c r="V268" s="1"/>
      <c r="W268" s="1"/>
      <c r="X268" s="1" t="str">
        <f t="shared" si="49"/>
        <v/>
      </c>
      <c r="Y268" s="55"/>
      <c r="Z268" s="161"/>
      <c r="AA268" s="1"/>
      <c r="AB268" s="1"/>
      <c r="AC268" s="1" t="str">
        <f t="shared" si="40"/>
        <v/>
      </c>
      <c r="AD268" s="55"/>
      <c r="AE268" s="161"/>
      <c r="AF268" s="1"/>
      <c r="AG268" s="1"/>
      <c r="AH268" s="1" t="str">
        <f t="shared" si="41"/>
        <v/>
      </c>
      <c r="AI268" s="55"/>
      <c r="AJ268" s="161"/>
      <c r="AK268" s="1"/>
      <c r="AL268" s="1"/>
      <c r="AM268" s="1" t="str">
        <f t="shared" si="42"/>
        <v/>
      </c>
      <c r="AN268" s="55"/>
      <c r="AO268" s="161"/>
      <c r="AP268" s="1"/>
      <c r="AQ268" s="1"/>
      <c r="AR268" s="1" t="str">
        <f t="shared" si="43"/>
        <v/>
      </c>
      <c r="AS268" s="55"/>
      <c r="AT268" s="161"/>
      <c r="AU268" s="1"/>
      <c r="AV268" s="1"/>
      <c r="AW268" s="1" t="str">
        <f t="shared" si="44"/>
        <v/>
      </c>
      <c r="AX268" s="55"/>
      <c r="AY268" s="161"/>
      <c r="AZ268" s="1"/>
      <c r="BA268" s="1"/>
      <c r="BB268" s="1" t="str">
        <f t="shared" si="45"/>
        <v/>
      </c>
      <c r="BC268" s="55"/>
      <c r="BD268" s="161"/>
      <c r="BE268" s="1"/>
      <c r="BF268" s="1"/>
      <c r="BG268" s="1" t="str">
        <f t="shared" si="46"/>
        <v/>
      </c>
      <c r="BH268" s="55"/>
      <c r="BI268" s="161"/>
      <c r="BJ268" s="1"/>
      <c r="BK268" s="1"/>
      <c r="BL268" s="1" t="str">
        <f t="shared" si="47"/>
        <v/>
      </c>
      <c r="BM268" s="55"/>
      <c r="BN268" s="161"/>
      <c r="BO268" s="1"/>
      <c r="BP268" s="1"/>
      <c r="BQ268" s="1" t="str">
        <f t="shared" si="48"/>
        <v/>
      </c>
      <c r="BR268" s="55"/>
      <c r="BS268" s="161"/>
    </row>
    <row r="269" spans="1:71" ht="15">
      <c r="A269" s="97"/>
      <c r="B269" s="97"/>
      <c r="C269" s="97"/>
      <c r="D269" s="97"/>
      <c r="E269" s="97"/>
      <c r="F269" s="97"/>
      <c r="G269" s="1"/>
      <c r="H269" s="1"/>
      <c r="I269" s="1"/>
      <c r="J269" s="4"/>
      <c r="K269" s="4"/>
      <c r="L269" s="4"/>
      <c r="M269" s="159"/>
      <c r="N269" s="176"/>
      <c r="O269" s="161"/>
      <c r="P269" s="161"/>
      <c r="Q269" s="161"/>
      <c r="R269" s="4"/>
      <c r="S269" s="4"/>
      <c r="T269" s="161"/>
      <c r="U269" s="161"/>
      <c r="V269" s="1"/>
      <c r="W269" s="1"/>
      <c r="X269" s="1" t="str">
        <f t="shared" si="49"/>
        <v/>
      </c>
      <c r="Y269" s="55"/>
      <c r="Z269" s="161"/>
      <c r="AA269" s="1"/>
      <c r="AB269" s="1"/>
      <c r="AC269" s="1" t="str">
        <f t="shared" si="40"/>
        <v/>
      </c>
      <c r="AD269" s="55"/>
      <c r="AE269" s="161"/>
      <c r="AF269" s="1"/>
      <c r="AG269" s="1"/>
      <c r="AH269" s="1" t="str">
        <f t="shared" si="41"/>
        <v/>
      </c>
      <c r="AI269" s="55"/>
      <c r="AJ269" s="161"/>
      <c r="AK269" s="1"/>
      <c r="AL269" s="1"/>
      <c r="AM269" s="1" t="str">
        <f t="shared" si="42"/>
        <v/>
      </c>
      <c r="AN269" s="55"/>
      <c r="AO269" s="161"/>
      <c r="AP269" s="1"/>
      <c r="AQ269" s="1"/>
      <c r="AR269" s="1" t="str">
        <f t="shared" si="43"/>
        <v/>
      </c>
      <c r="AS269" s="55"/>
      <c r="AT269" s="161"/>
      <c r="AU269" s="1"/>
      <c r="AV269" s="1"/>
      <c r="AW269" s="1" t="str">
        <f t="shared" si="44"/>
        <v/>
      </c>
      <c r="AX269" s="55"/>
      <c r="AY269" s="161"/>
      <c r="AZ269" s="1"/>
      <c r="BA269" s="1"/>
      <c r="BB269" s="1" t="str">
        <f t="shared" si="45"/>
        <v/>
      </c>
      <c r="BC269" s="55"/>
      <c r="BD269" s="161"/>
      <c r="BE269" s="1"/>
      <c r="BF269" s="1"/>
      <c r="BG269" s="1" t="str">
        <f t="shared" si="46"/>
        <v/>
      </c>
      <c r="BH269" s="55"/>
      <c r="BI269" s="161"/>
      <c r="BJ269" s="1"/>
      <c r="BK269" s="1"/>
      <c r="BL269" s="1" t="str">
        <f t="shared" si="47"/>
        <v/>
      </c>
      <c r="BM269" s="55"/>
      <c r="BN269" s="161"/>
      <c r="BO269" s="1"/>
      <c r="BP269" s="1"/>
      <c r="BQ269" s="1" t="str">
        <f t="shared" si="48"/>
        <v/>
      </c>
      <c r="BR269" s="55"/>
      <c r="BS269" s="161"/>
    </row>
    <row r="270" spans="1:71" ht="15">
      <c r="A270" s="97"/>
      <c r="B270" s="97"/>
      <c r="C270" s="97"/>
      <c r="D270" s="97"/>
      <c r="E270" s="97"/>
      <c r="F270" s="97"/>
      <c r="G270" s="1"/>
      <c r="H270" s="1"/>
      <c r="I270" s="1"/>
      <c r="J270" s="4"/>
      <c r="K270" s="4"/>
      <c r="L270" s="4"/>
      <c r="M270" s="159"/>
      <c r="N270" s="176"/>
      <c r="O270" s="161"/>
      <c r="P270" s="161"/>
      <c r="Q270" s="161"/>
      <c r="R270" s="4"/>
      <c r="S270" s="4"/>
      <c r="T270" s="161"/>
      <c r="U270" s="161"/>
      <c r="V270" s="1"/>
      <c r="W270" s="1"/>
      <c r="X270" s="1" t="str">
        <f t="shared" si="49"/>
        <v/>
      </c>
      <c r="Y270" s="55"/>
      <c r="Z270" s="161"/>
      <c r="AA270" s="1"/>
      <c r="AB270" s="1"/>
      <c r="AC270" s="1" t="str">
        <f t="shared" ref="AC270:AC333" si="50">IF(ISERROR(VLOOKUP(AB270,WC_ISIN_Lookup,2,)),"",VLOOKUP(AB270,WC_ISIN_Lookup,2,))</f>
        <v/>
      </c>
      <c r="AD270" s="55"/>
      <c r="AE270" s="161"/>
      <c r="AF270" s="1"/>
      <c r="AG270" s="1"/>
      <c r="AH270" s="1" t="str">
        <f t="shared" ref="AH270:AH333" si="51">IF(ISERROR(VLOOKUP(AG270,WC_ISIN_Lookup,2,)),"",VLOOKUP(AG270,WC_ISIN_Lookup,2,))</f>
        <v/>
      </c>
      <c r="AI270" s="55"/>
      <c r="AJ270" s="161"/>
      <c r="AK270" s="1"/>
      <c r="AL270" s="1"/>
      <c r="AM270" s="1" t="str">
        <f t="shared" ref="AM270:AM333" si="52">IF(ISERROR(VLOOKUP(AL270,WC_ISIN_Lookup,2,)),"",VLOOKUP(AL270,WC_ISIN_Lookup,2,))</f>
        <v/>
      </c>
      <c r="AN270" s="55"/>
      <c r="AO270" s="161"/>
      <c r="AP270" s="1"/>
      <c r="AQ270" s="1"/>
      <c r="AR270" s="1" t="str">
        <f t="shared" ref="AR270:AR333" si="53">IF(ISERROR(VLOOKUP(AQ270,WC_ISIN_Lookup,2,)),"",VLOOKUP(AQ270,WC_ISIN_Lookup,2,))</f>
        <v/>
      </c>
      <c r="AS270" s="55"/>
      <c r="AT270" s="161"/>
      <c r="AU270" s="1"/>
      <c r="AV270" s="1"/>
      <c r="AW270" s="1" t="str">
        <f t="shared" ref="AW270:AW333" si="54">IF(ISERROR(VLOOKUP(AV270,WC_ISIN_Lookup,2,)),"",VLOOKUP(AV270,WC_ISIN_Lookup,2,))</f>
        <v/>
      </c>
      <c r="AX270" s="55"/>
      <c r="AY270" s="161"/>
      <c r="AZ270" s="1"/>
      <c r="BA270" s="1"/>
      <c r="BB270" s="1" t="str">
        <f t="shared" ref="BB270:BB333" si="55">IF(ISERROR(VLOOKUP(BA270,WC_ISIN_Lookup,2,)),"",VLOOKUP(BA270,WC_ISIN_Lookup,2,))</f>
        <v/>
      </c>
      <c r="BC270" s="55"/>
      <c r="BD270" s="161"/>
      <c r="BE270" s="1"/>
      <c r="BF270" s="1"/>
      <c r="BG270" s="1" t="str">
        <f t="shared" ref="BG270:BG333" si="56">IF(ISERROR(VLOOKUP(BF270,WC_ISIN_Lookup,2,)),"",VLOOKUP(BF270,WC_ISIN_Lookup,2,))</f>
        <v/>
      </c>
      <c r="BH270" s="55"/>
      <c r="BI270" s="161"/>
      <c r="BJ270" s="1"/>
      <c r="BK270" s="1"/>
      <c r="BL270" s="1" t="str">
        <f t="shared" ref="BL270:BL333" si="57">IF(ISERROR(VLOOKUP(BK270,WC_ISIN_Lookup,2,)),"",VLOOKUP(BK270,WC_ISIN_Lookup,2,))</f>
        <v/>
      </c>
      <c r="BM270" s="55"/>
      <c r="BN270" s="161"/>
      <c r="BO270" s="1"/>
      <c r="BP270" s="1"/>
      <c r="BQ270" s="1" t="str">
        <f t="shared" ref="BQ270:BQ333" si="58">IF(ISERROR(VLOOKUP(BP270,WC_ISIN_Lookup,2,)),"",VLOOKUP(BP270,WC_ISIN_Lookup,2,))</f>
        <v/>
      </c>
      <c r="BR270" s="55"/>
      <c r="BS270" s="161"/>
    </row>
    <row r="271" spans="1:71" ht="15">
      <c r="A271" s="97"/>
      <c r="B271" s="97"/>
      <c r="C271" s="97"/>
      <c r="D271" s="97"/>
      <c r="E271" s="97"/>
      <c r="F271" s="97"/>
      <c r="G271" s="1"/>
      <c r="H271" s="1"/>
      <c r="I271" s="1"/>
      <c r="J271" s="4"/>
      <c r="K271" s="4"/>
      <c r="L271" s="4"/>
      <c r="M271" s="159"/>
      <c r="N271" s="176"/>
      <c r="O271" s="161"/>
      <c r="P271" s="161"/>
      <c r="Q271" s="161"/>
      <c r="R271" s="4"/>
      <c r="S271" s="4"/>
      <c r="T271" s="161"/>
      <c r="U271" s="161"/>
      <c r="V271" s="1"/>
      <c r="W271" s="1"/>
      <c r="X271" s="1" t="str">
        <f t="shared" si="49"/>
        <v/>
      </c>
      <c r="Y271" s="55"/>
      <c r="Z271" s="161"/>
      <c r="AA271" s="1"/>
      <c r="AB271" s="1"/>
      <c r="AC271" s="1" t="str">
        <f t="shared" si="50"/>
        <v/>
      </c>
      <c r="AD271" s="55"/>
      <c r="AE271" s="161"/>
      <c r="AF271" s="1"/>
      <c r="AG271" s="1"/>
      <c r="AH271" s="1" t="str">
        <f t="shared" si="51"/>
        <v/>
      </c>
      <c r="AI271" s="55"/>
      <c r="AJ271" s="161"/>
      <c r="AK271" s="1"/>
      <c r="AL271" s="1"/>
      <c r="AM271" s="1" t="str">
        <f t="shared" si="52"/>
        <v/>
      </c>
      <c r="AN271" s="55"/>
      <c r="AO271" s="161"/>
      <c r="AP271" s="1"/>
      <c r="AQ271" s="1"/>
      <c r="AR271" s="1" t="str">
        <f t="shared" si="53"/>
        <v/>
      </c>
      <c r="AS271" s="55"/>
      <c r="AT271" s="161"/>
      <c r="AU271" s="1"/>
      <c r="AV271" s="1"/>
      <c r="AW271" s="1" t="str">
        <f t="shared" si="54"/>
        <v/>
      </c>
      <c r="AX271" s="55"/>
      <c r="AY271" s="161"/>
      <c r="AZ271" s="1"/>
      <c r="BA271" s="1"/>
      <c r="BB271" s="1" t="str">
        <f t="shared" si="55"/>
        <v/>
      </c>
      <c r="BC271" s="55"/>
      <c r="BD271" s="161"/>
      <c r="BE271" s="1"/>
      <c r="BF271" s="1"/>
      <c r="BG271" s="1" t="str">
        <f t="shared" si="56"/>
        <v/>
      </c>
      <c r="BH271" s="55"/>
      <c r="BI271" s="161"/>
      <c r="BJ271" s="1"/>
      <c r="BK271" s="1"/>
      <c r="BL271" s="1" t="str">
        <f t="shared" si="57"/>
        <v/>
      </c>
      <c r="BM271" s="55"/>
      <c r="BN271" s="161"/>
      <c r="BO271" s="1"/>
      <c r="BP271" s="1"/>
      <c r="BQ271" s="1" t="str">
        <f t="shared" si="58"/>
        <v/>
      </c>
      <c r="BR271" s="55"/>
      <c r="BS271" s="161"/>
    </row>
    <row r="272" spans="1:71" ht="15">
      <c r="A272" s="97"/>
      <c r="B272" s="97"/>
      <c r="C272" s="97"/>
      <c r="D272" s="97"/>
      <c r="E272" s="97"/>
      <c r="F272" s="97"/>
      <c r="G272" s="1"/>
      <c r="H272" s="1"/>
      <c r="I272" s="1"/>
      <c r="J272" s="4"/>
      <c r="K272" s="4"/>
      <c r="L272" s="4"/>
      <c r="M272" s="159"/>
      <c r="N272" s="176"/>
      <c r="O272" s="161"/>
      <c r="P272" s="161"/>
      <c r="Q272" s="161"/>
      <c r="R272" s="4"/>
      <c r="S272" s="4"/>
      <c r="T272" s="161"/>
      <c r="U272" s="161"/>
      <c r="V272" s="1"/>
      <c r="W272" s="1"/>
      <c r="X272" s="1" t="str">
        <f t="shared" si="49"/>
        <v/>
      </c>
      <c r="Y272" s="55"/>
      <c r="Z272" s="161"/>
      <c r="AA272" s="1"/>
      <c r="AB272" s="1"/>
      <c r="AC272" s="1" t="str">
        <f t="shared" si="50"/>
        <v/>
      </c>
      <c r="AD272" s="55"/>
      <c r="AE272" s="161"/>
      <c r="AF272" s="1"/>
      <c r="AG272" s="1"/>
      <c r="AH272" s="1" t="str">
        <f t="shared" si="51"/>
        <v/>
      </c>
      <c r="AI272" s="55"/>
      <c r="AJ272" s="161"/>
      <c r="AK272" s="1"/>
      <c r="AL272" s="1"/>
      <c r="AM272" s="1" t="str">
        <f t="shared" si="52"/>
        <v/>
      </c>
      <c r="AN272" s="55"/>
      <c r="AO272" s="161"/>
      <c r="AP272" s="1"/>
      <c r="AQ272" s="1"/>
      <c r="AR272" s="1" t="str">
        <f t="shared" si="53"/>
        <v/>
      </c>
      <c r="AS272" s="55"/>
      <c r="AT272" s="161"/>
      <c r="AU272" s="1"/>
      <c r="AV272" s="1"/>
      <c r="AW272" s="1" t="str">
        <f t="shared" si="54"/>
        <v/>
      </c>
      <c r="AX272" s="55"/>
      <c r="AY272" s="161"/>
      <c r="AZ272" s="1"/>
      <c r="BA272" s="1"/>
      <c r="BB272" s="1" t="str">
        <f t="shared" si="55"/>
        <v/>
      </c>
      <c r="BC272" s="55"/>
      <c r="BD272" s="161"/>
      <c r="BE272" s="1"/>
      <c r="BF272" s="1"/>
      <c r="BG272" s="1" t="str">
        <f t="shared" si="56"/>
        <v/>
      </c>
      <c r="BH272" s="55"/>
      <c r="BI272" s="161"/>
      <c r="BJ272" s="1"/>
      <c r="BK272" s="1"/>
      <c r="BL272" s="1" t="str">
        <f t="shared" si="57"/>
        <v/>
      </c>
      <c r="BM272" s="55"/>
      <c r="BN272" s="161"/>
      <c r="BO272" s="1"/>
      <c r="BP272" s="1"/>
      <c r="BQ272" s="1" t="str">
        <f t="shared" si="58"/>
        <v/>
      </c>
      <c r="BR272" s="55"/>
      <c r="BS272" s="161"/>
    </row>
    <row r="273" spans="1:71" ht="15">
      <c r="A273" s="97"/>
      <c r="B273" s="97"/>
      <c r="C273" s="97"/>
      <c r="D273" s="97"/>
      <c r="E273" s="97"/>
      <c r="F273" s="97"/>
      <c r="G273" s="1"/>
      <c r="H273" s="1"/>
      <c r="I273" s="1"/>
      <c r="J273" s="4"/>
      <c r="K273" s="4"/>
      <c r="L273" s="4"/>
      <c r="M273" s="159"/>
      <c r="N273" s="176"/>
      <c r="O273" s="161"/>
      <c r="P273" s="161"/>
      <c r="Q273" s="161"/>
      <c r="R273" s="4"/>
      <c r="S273" s="4"/>
      <c r="T273" s="161"/>
      <c r="U273" s="161"/>
      <c r="V273" s="1"/>
      <c r="W273" s="1"/>
      <c r="X273" s="1" t="str">
        <f t="shared" si="49"/>
        <v/>
      </c>
      <c r="Y273" s="55"/>
      <c r="Z273" s="161"/>
      <c r="AA273" s="1"/>
      <c r="AB273" s="1"/>
      <c r="AC273" s="1" t="str">
        <f t="shared" si="50"/>
        <v/>
      </c>
      <c r="AD273" s="55"/>
      <c r="AE273" s="161"/>
      <c r="AF273" s="1"/>
      <c r="AG273" s="1"/>
      <c r="AH273" s="1" t="str">
        <f t="shared" si="51"/>
        <v/>
      </c>
      <c r="AI273" s="55"/>
      <c r="AJ273" s="161"/>
      <c r="AK273" s="1"/>
      <c r="AL273" s="1"/>
      <c r="AM273" s="1" t="str">
        <f t="shared" si="52"/>
        <v/>
      </c>
      <c r="AN273" s="55"/>
      <c r="AO273" s="161"/>
      <c r="AP273" s="1"/>
      <c r="AQ273" s="1"/>
      <c r="AR273" s="1" t="str">
        <f t="shared" si="53"/>
        <v/>
      </c>
      <c r="AS273" s="55"/>
      <c r="AT273" s="161"/>
      <c r="AU273" s="1"/>
      <c r="AV273" s="1"/>
      <c r="AW273" s="1" t="str">
        <f t="shared" si="54"/>
        <v/>
      </c>
      <c r="AX273" s="55"/>
      <c r="AY273" s="161"/>
      <c r="AZ273" s="1"/>
      <c r="BA273" s="1"/>
      <c r="BB273" s="1" t="str">
        <f t="shared" si="55"/>
        <v/>
      </c>
      <c r="BC273" s="55"/>
      <c r="BD273" s="161"/>
      <c r="BE273" s="1"/>
      <c r="BF273" s="1"/>
      <c r="BG273" s="1" t="str">
        <f t="shared" si="56"/>
        <v/>
      </c>
      <c r="BH273" s="55"/>
      <c r="BI273" s="161"/>
      <c r="BJ273" s="1"/>
      <c r="BK273" s="1"/>
      <c r="BL273" s="1" t="str">
        <f t="shared" si="57"/>
        <v/>
      </c>
      <c r="BM273" s="55"/>
      <c r="BN273" s="161"/>
      <c r="BO273" s="1"/>
      <c r="BP273" s="1"/>
      <c r="BQ273" s="1" t="str">
        <f t="shared" si="58"/>
        <v/>
      </c>
      <c r="BR273" s="55"/>
      <c r="BS273" s="161"/>
    </row>
    <row r="274" spans="1:71" ht="15">
      <c r="A274" s="97"/>
      <c r="B274" s="97"/>
      <c r="C274" s="97"/>
      <c r="D274" s="97"/>
      <c r="E274" s="97"/>
      <c r="F274" s="97"/>
      <c r="G274" s="1"/>
      <c r="H274" s="1"/>
      <c r="I274" s="1"/>
      <c r="J274" s="4"/>
      <c r="K274" s="4"/>
      <c r="L274" s="4"/>
      <c r="M274" s="159"/>
      <c r="N274" s="176"/>
      <c r="O274" s="161"/>
      <c r="P274" s="161"/>
      <c r="Q274" s="161"/>
      <c r="R274" s="4"/>
      <c r="S274" s="4"/>
      <c r="T274" s="161"/>
      <c r="U274" s="161"/>
      <c r="V274" s="1"/>
      <c r="W274" s="1"/>
      <c r="X274" s="1" t="str">
        <f t="shared" si="49"/>
        <v/>
      </c>
      <c r="Y274" s="55"/>
      <c r="Z274" s="161"/>
      <c r="AA274" s="1"/>
      <c r="AB274" s="1"/>
      <c r="AC274" s="1" t="str">
        <f t="shared" si="50"/>
        <v/>
      </c>
      <c r="AD274" s="55"/>
      <c r="AE274" s="161"/>
      <c r="AF274" s="1"/>
      <c r="AG274" s="1"/>
      <c r="AH274" s="1" t="str">
        <f t="shared" si="51"/>
        <v/>
      </c>
      <c r="AI274" s="55"/>
      <c r="AJ274" s="161"/>
      <c r="AK274" s="1"/>
      <c r="AL274" s="1"/>
      <c r="AM274" s="1" t="str">
        <f t="shared" si="52"/>
        <v/>
      </c>
      <c r="AN274" s="55"/>
      <c r="AO274" s="161"/>
      <c r="AP274" s="1"/>
      <c r="AQ274" s="1"/>
      <c r="AR274" s="1" t="str">
        <f t="shared" si="53"/>
        <v/>
      </c>
      <c r="AS274" s="55"/>
      <c r="AT274" s="161"/>
      <c r="AU274" s="1"/>
      <c r="AV274" s="1"/>
      <c r="AW274" s="1" t="str">
        <f t="shared" si="54"/>
        <v/>
      </c>
      <c r="AX274" s="55"/>
      <c r="AY274" s="161"/>
      <c r="AZ274" s="1"/>
      <c r="BA274" s="1"/>
      <c r="BB274" s="1" t="str">
        <f t="shared" si="55"/>
        <v/>
      </c>
      <c r="BC274" s="55"/>
      <c r="BD274" s="161"/>
      <c r="BE274" s="1"/>
      <c r="BF274" s="1"/>
      <c r="BG274" s="1" t="str">
        <f t="shared" si="56"/>
        <v/>
      </c>
      <c r="BH274" s="55"/>
      <c r="BI274" s="161"/>
      <c r="BJ274" s="1"/>
      <c r="BK274" s="1"/>
      <c r="BL274" s="1" t="str">
        <f t="shared" si="57"/>
        <v/>
      </c>
      <c r="BM274" s="55"/>
      <c r="BN274" s="161"/>
      <c r="BO274" s="1"/>
      <c r="BP274" s="1"/>
      <c r="BQ274" s="1" t="str">
        <f t="shared" si="58"/>
        <v/>
      </c>
      <c r="BR274" s="55"/>
      <c r="BS274" s="161"/>
    </row>
    <row r="275" spans="1:71" ht="15">
      <c r="A275" s="97"/>
      <c r="B275" s="97"/>
      <c r="C275" s="97"/>
      <c r="D275" s="97"/>
      <c r="E275" s="97"/>
      <c r="F275" s="97"/>
      <c r="G275" s="1"/>
      <c r="H275" s="1"/>
      <c r="I275" s="1"/>
      <c r="J275" s="4"/>
      <c r="K275" s="4"/>
      <c r="L275" s="4"/>
      <c r="M275" s="159"/>
      <c r="N275" s="176"/>
      <c r="O275" s="161"/>
      <c r="P275" s="161"/>
      <c r="Q275" s="161"/>
      <c r="R275" s="4"/>
      <c r="S275" s="4"/>
      <c r="T275" s="161"/>
      <c r="U275" s="161"/>
      <c r="V275" s="1"/>
      <c r="W275" s="1"/>
      <c r="X275" s="1" t="str">
        <f t="shared" si="49"/>
        <v/>
      </c>
      <c r="Y275" s="55"/>
      <c r="Z275" s="161"/>
      <c r="AA275" s="1"/>
      <c r="AB275" s="1"/>
      <c r="AC275" s="1" t="str">
        <f t="shared" si="50"/>
        <v/>
      </c>
      <c r="AD275" s="55"/>
      <c r="AE275" s="161"/>
      <c r="AF275" s="1"/>
      <c r="AG275" s="1"/>
      <c r="AH275" s="1" t="str">
        <f t="shared" si="51"/>
        <v/>
      </c>
      <c r="AI275" s="55"/>
      <c r="AJ275" s="161"/>
      <c r="AK275" s="1"/>
      <c r="AL275" s="1"/>
      <c r="AM275" s="1" t="str">
        <f t="shared" si="52"/>
        <v/>
      </c>
      <c r="AN275" s="55"/>
      <c r="AO275" s="161"/>
      <c r="AP275" s="1"/>
      <c r="AQ275" s="1"/>
      <c r="AR275" s="1" t="str">
        <f t="shared" si="53"/>
        <v/>
      </c>
      <c r="AS275" s="55"/>
      <c r="AT275" s="161"/>
      <c r="AU275" s="1"/>
      <c r="AV275" s="1"/>
      <c r="AW275" s="1" t="str">
        <f t="shared" si="54"/>
        <v/>
      </c>
      <c r="AX275" s="55"/>
      <c r="AY275" s="161"/>
      <c r="AZ275" s="1"/>
      <c r="BA275" s="1"/>
      <c r="BB275" s="1" t="str">
        <f t="shared" si="55"/>
        <v/>
      </c>
      <c r="BC275" s="55"/>
      <c r="BD275" s="161"/>
      <c r="BE275" s="1"/>
      <c r="BF275" s="1"/>
      <c r="BG275" s="1" t="str">
        <f t="shared" si="56"/>
        <v/>
      </c>
      <c r="BH275" s="55"/>
      <c r="BI275" s="161"/>
      <c r="BJ275" s="1"/>
      <c r="BK275" s="1"/>
      <c r="BL275" s="1" t="str">
        <f t="shared" si="57"/>
        <v/>
      </c>
      <c r="BM275" s="55"/>
      <c r="BN275" s="161"/>
      <c r="BO275" s="1"/>
      <c r="BP275" s="1"/>
      <c r="BQ275" s="1" t="str">
        <f t="shared" si="58"/>
        <v/>
      </c>
      <c r="BR275" s="55"/>
      <c r="BS275" s="161"/>
    </row>
    <row r="276" spans="1:71" ht="15">
      <c r="A276" s="97"/>
      <c r="B276" s="97"/>
      <c r="C276" s="97"/>
      <c r="D276" s="97"/>
      <c r="E276" s="97"/>
      <c r="F276" s="97"/>
      <c r="G276" s="1"/>
      <c r="H276" s="1"/>
      <c r="I276" s="1"/>
      <c r="J276" s="4"/>
      <c r="K276" s="4"/>
      <c r="L276" s="4"/>
      <c r="M276" s="159"/>
      <c r="N276" s="176"/>
      <c r="O276" s="161"/>
      <c r="P276" s="161"/>
      <c r="Q276" s="161"/>
      <c r="R276" s="4"/>
      <c r="S276" s="4"/>
      <c r="T276" s="161"/>
      <c r="U276" s="161"/>
      <c r="V276" s="1"/>
      <c r="W276" s="1"/>
      <c r="X276" s="1" t="str">
        <f t="shared" si="49"/>
        <v/>
      </c>
      <c r="Y276" s="55"/>
      <c r="Z276" s="161"/>
      <c r="AA276" s="1"/>
      <c r="AB276" s="1"/>
      <c r="AC276" s="1" t="str">
        <f t="shared" si="50"/>
        <v/>
      </c>
      <c r="AD276" s="55"/>
      <c r="AE276" s="161"/>
      <c r="AF276" s="1"/>
      <c r="AG276" s="1"/>
      <c r="AH276" s="1" t="str">
        <f t="shared" si="51"/>
        <v/>
      </c>
      <c r="AI276" s="55"/>
      <c r="AJ276" s="161"/>
      <c r="AK276" s="1"/>
      <c r="AL276" s="1"/>
      <c r="AM276" s="1" t="str">
        <f t="shared" si="52"/>
        <v/>
      </c>
      <c r="AN276" s="55"/>
      <c r="AO276" s="161"/>
      <c r="AP276" s="1"/>
      <c r="AQ276" s="1"/>
      <c r="AR276" s="1" t="str">
        <f t="shared" si="53"/>
        <v/>
      </c>
      <c r="AS276" s="55"/>
      <c r="AT276" s="161"/>
      <c r="AU276" s="1"/>
      <c r="AV276" s="1"/>
      <c r="AW276" s="1" t="str">
        <f t="shared" si="54"/>
        <v/>
      </c>
      <c r="AX276" s="55"/>
      <c r="AY276" s="161"/>
      <c r="AZ276" s="1"/>
      <c r="BA276" s="1"/>
      <c r="BB276" s="1" t="str">
        <f t="shared" si="55"/>
        <v/>
      </c>
      <c r="BC276" s="55"/>
      <c r="BD276" s="161"/>
      <c r="BE276" s="1"/>
      <c r="BF276" s="1"/>
      <c r="BG276" s="1" t="str">
        <f t="shared" si="56"/>
        <v/>
      </c>
      <c r="BH276" s="55"/>
      <c r="BI276" s="161"/>
      <c r="BJ276" s="1"/>
      <c r="BK276" s="1"/>
      <c r="BL276" s="1" t="str">
        <f t="shared" si="57"/>
        <v/>
      </c>
      <c r="BM276" s="55"/>
      <c r="BN276" s="161"/>
      <c r="BO276" s="1"/>
      <c r="BP276" s="1"/>
      <c r="BQ276" s="1" t="str">
        <f t="shared" si="58"/>
        <v/>
      </c>
      <c r="BR276" s="55"/>
      <c r="BS276" s="161"/>
    </row>
    <row r="277" spans="1:71" ht="15">
      <c r="A277" s="97"/>
      <c r="B277" s="97"/>
      <c r="C277" s="97"/>
      <c r="D277" s="97"/>
      <c r="E277" s="97"/>
      <c r="F277" s="97"/>
      <c r="G277" s="1"/>
      <c r="H277" s="1"/>
      <c r="I277" s="1"/>
      <c r="J277" s="4"/>
      <c r="K277" s="4"/>
      <c r="L277" s="4"/>
      <c r="M277" s="159"/>
      <c r="N277" s="176"/>
      <c r="O277" s="161"/>
      <c r="P277" s="161"/>
      <c r="Q277" s="161"/>
      <c r="R277" s="4"/>
      <c r="S277" s="4"/>
      <c r="T277" s="161"/>
      <c r="U277" s="161"/>
      <c r="V277" s="1"/>
      <c r="W277" s="1"/>
      <c r="X277" s="1" t="str">
        <f t="shared" si="49"/>
        <v/>
      </c>
      <c r="Y277" s="55"/>
      <c r="Z277" s="161"/>
      <c r="AA277" s="1"/>
      <c r="AB277" s="1"/>
      <c r="AC277" s="1" t="str">
        <f t="shared" si="50"/>
        <v/>
      </c>
      <c r="AD277" s="55"/>
      <c r="AE277" s="161"/>
      <c r="AF277" s="1"/>
      <c r="AG277" s="1"/>
      <c r="AH277" s="1" t="str">
        <f t="shared" si="51"/>
        <v/>
      </c>
      <c r="AI277" s="55"/>
      <c r="AJ277" s="161"/>
      <c r="AK277" s="1"/>
      <c r="AL277" s="1"/>
      <c r="AM277" s="1" t="str">
        <f t="shared" si="52"/>
        <v/>
      </c>
      <c r="AN277" s="55"/>
      <c r="AO277" s="161"/>
      <c r="AP277" s="1"/>
      <c r="AQ277" s="1"/>
      <c r="AR277" s="1" t="str">
        <f t="shared" si="53"/>
        <v/>
      </c>
      <c r="AS277" s="55"/>
      <c r="AT277" s="161"/>
      <c r="AU277" s="1"/>
      <c r="AV277" s="1"/>
      <c r="AW277" s="1" t="str">
        <f t="shared" si="54"/>
        <v/>
      </c>
      <c r="AX277" s="55"/>
      <c r="AY277" s="161"/>
      <c r="AZ277" s="1"/>
      <c r="BA277" s="1"/>
      <c r="BB277" s="1" t="str">
        <f t="shared" si="55"/>
        <v/>
      </c>
      <c r="BC277" s="55"/>
      <c r="BD277" s="161"/>
      <c r="BE277" s="1"/>
      <c r="BF277" s="1"/>
      <c r="BG277" s="1" t="str">
        <f t="shared" si="56"/>
        <v/>
      </c>
      <c r="BH277" s="55"/>
      <c r="BI277" s="161"/>
      <c r="BJ277" s="1"/>
      <c r="BK277" s="1"/>
      <c r="BL277" s="1" t="str">
        <f t="shared" si="57"/>
        <v/>
      </c>
      <c r="BM277" s="55"/>
      <c r="BN277" s="161"/>
      <c r="BO277" s="1"/>
      <c r="BP277" s="1"/>
      <c r="BQ277" s="1" t="str">
        <f t="shared" si="58"/>
        <v/>
      </c>
      <c r="BR277" s="55"/>
      <c r="BS277" s="161"/>
    </row>
    <row r="278" spans="1:71" ht="15">
      <c r="A278" s="97"/>
      <c r="B278" s="97"/>
      <c r="C278" s="97"/>
      <c r="D278" s="97"/>
      <c r="E278" s="97"/>
      <c r="F278" s="97"/>
      <c r="G278" s="1"/>
      <c r="H278" s="1"/>
      <c r="I278" s="1"/>
      <c r="J278" s="4"/>
      <c r="K278" s="4"/>
      <c r="L278" s="4"/>
      <c r="M278" s="159"/>
      <c r="N278" s="176"/>
      <c r="O278" s="161"/>
      <c r="P278" s="161"/>
      <c r="Q278" s="161"/>
      <c r="R278" s="4"/>
      <c r="S278" s="4"/>
      <c r="T278" s="161"/>
      <c r="U278" s="161"/>
      <c r="V278" s="1"/>
      <c r="W278" s="1"/>
      <c r="X278" s="1" t="str">
        <f t="shared" si="49"/>
        <v/>
      </c>
      <c r="Y278" s="55"/>
      <c r="Z278" s="161"/>
      <c r="AA278" s="1"/>
      <c r="AB278" s="1"/>
      <c r="AC278" s="1" t="str">
        <f t="shared" si="50"/>
        <v/>
      </c>
      <c r="AD278" s="55"/>
      <c r="AE278" s="161"/>
      <c r="AF278" s="1"/>
      <c r="AG278" s="1"/>
      <c r="AH278" s="1" t="str">
        <f t="shared" si="51"/>
        <v/>
      </c>
      <c r="AI278" s="55"/>
      <c r="AJ278" s="161"/>
      <c r="AK278" s="1"/>
      <c r="AL278" s="1"/>
      <c r="AM278" s="1" t="str">
        <f t="shared" si="52"/>
        <v/>
      </c>
      <c r="AN278" s="55"/>
      <c r="AO278" s="161"/>
      <c r="AP278" s="1"/>
      <c r="AQ278" s="1"/>
      <c r="AR278" s="1" t="str">
        <f t="shared" si="53"/>
        <v/>
      </c>
      <c r="AS278" s="55"/>
      <c r="AT278" s="161"/>
      <c r="AU278" s="1"/>
      <c r="AV278" s="1"/>
      <c r="AW278" s="1" t="str">
        <f t="shared" si="54"/>
        <v/>
      </c>
      <c r="AX278" s="55"/>
      <c r="AY278" s="161"/>
      <c r="AZ278" s="1"/>
      <c r="BA278" s="1"/>
      <c r="BB278" s="1" t="str">
        <f t="shared" si="55"/>
        <v/>
      </c>
      <c r="BC278" s="55"/>
      <c r="BD278" s="161"/>
      <c r="BE278" s="1"/>
      <c r="BF278" s="1"/>
      <c r="BG278" s="1" t="str">
        <f t="shared" si="56"/>
        <v/>
      </c>
      <c r="BH278" s="55"/>
      <c r="BI278" s="161"/>
      <c r="BJ278" s="1"/>
      <c r="BK278" s="1"/>
      <c r="BL278" s="1" t="str">
        <f t="shared" si="57"/>
        <v/>
      </c>
      <c r="BM278" s="55"/>
      <c r="BN278" s="161"/>
      <c r="BO278" s="1"/>
      <c r="BP278" s="1"/>
      <c r="BQ278" s="1" t="str">
        <f t="shared" si="58"/>
        <v/>
      </c>
      <c r="BR278" s="55"/>
      <c r="BS278" s="161"/>
    </row>
    <row r="279" spans="1:71" ht="15">
      <c r="A279" s="97"/>
      <c r="B279" s="97"/>
      <c r="C279" s="97"/>
      <c r="D279" s="97"/>
      <c r="E279" s="97"/>
      <c r="F279" s="97"/>
      <c r="G279" s="1"/>
      <c r="H279" s="1"/>
      <c r="I279" s="1"/>
      <c r="J279" s="4"/>
      <c r="K279" s="4"/>
      <c r="L279" s="4"/>
      <c r="M279" s="159"/>
      <c r="N279" s="176"/>
      <c r="O279" s="161"/>
      <c r="P279" s="161"/>
      <c r="Q279" s="161"/>
      <c r="R279" s="4"/>
      <c r="S279" s="4"/>
      <c r="T279" s="161"/>
      <c r="U279" s="161"/>
      <c r="V279" s="1"/>
      <c r="W279" s="1"/>
      <c r="X279" s="1" t="str">
        <f t="shared" si="49"/>
        <v/>
      </c>
      <c r="Y279" s="55"/>
      <c r="Z279" s="161"/>
      <c r="AA279" s="1"/>
      <c r="AB279" s="1"/>
      <c r="AC279" s="1" t="str">
        <f t="shared" si="50"/>
        <v/>
      </c>
      <c r="AD279" s="55"/>
      <c r="AE279" s="161"/>
      <c r="AF279" s="1"/>
      <c r="AG279" s="1"/>
      <c r="AH279" s="1" t="str">
        <f t="shared" si="51"/>
        <v/>
      </c>
      <c r="AI279" s="55"/>
      <c r="AJ279" s="161"/>
      <c r="AK279" s="1"/>
      <c r="AL279" s="1"/>
      <c r="AM279" s="1" t="str">
        <f t="shared" si="52"/>
        <v/>
      </c>
      <c r="AN279" s="55"/>
      <c r="AO279" s="161"/>
      <c r="AP279" s="1"/>
      <c r="AQ279" s="1"/>
      <c r="AR279" s="1" t="str">
        <f t="shared" si="53"/>
        <v/>
      </c>
      <c r="AS279" s="55"/>
      <c r="AT279" s="161"/>
      <c r="AU279" s="1"/>
      <c r="AV279" s="1"/>
      <c r="AW279" s="1" t="str">
        <f t="shared" si="54"/>
        <v/>
      </c>
      <c r="AX279" s="55"/>
      <c r="AY279" s="161"/>
      <c r="AZ279" s="1"/>
      <c r="BA279" s="1"/>
      <c r="BB279" s="1" t="str">
        <f t="shared" si="55"/>
        <v/>
      </c>
      <c r="BC279" s="55"/>
      <c r="BD279" s="161"/>
      <c r="BE279" s="1"/>
      <c r="BF279" s="1"/>
      <c r="BG279" s="1" t="str">
        <f t="shared" si="56"/>
        <v/>
      </c>
      <c r="BH279" s="55"/>
      <c r="BI279" s="161"/>
      <c r="BJ279" s="1"/>
      <c r="BK279" s="1"/>
      <c r="BL279" s="1" t="str">
        <f t="shared" si="57"/>
        <v/>
      </c>
      <c r="BM279" s="55"/>
      <c r="BN279" s="161"/>
      <c r="BO279" s="1"/>
      <c r="BP279" s="1"/>
      <c r="BQ279" s="1" t="str">
        <f t="shared" si="58"/>
        <v/>
      </c>
      <c r="BR279" s="55"/>
      <c r="BS279" s="161"/>
    </row>
    <row r="280" spans="1:71" ht="15">
      <c r="A280" s="97"/>
      <c r="B280" s="97"/>
      <c r="C280" s="97"/>
      <c r="D280" s="97"/>
      <c r="E280" s="97"/>
      <c r="F280" s="97"/>
      <c r="G280" s="1"/>
      <c r="H280" s="1"/>
      <c r="I280" s="1"/>
      <c r="J280" s="4"/>
      <c r="K280" s="4"/>
      <c r="L280" s="4"/>
      <c r="M280" s="159"/>
      <c r="N280" s="176"/>
      <c r="O280" s="161"/>
      <c r="P280" s="161"/>
      <c r="Q280" s="161"/>
      <c r="R280" s="4"/>
      <c r="S280" s="4"/>
      <c r="T280" s="161"/>
      <c r="U280" s="161"/>
      <c r="V280" s="1"/>
      <c r="W280" s="1"/>
      <c r="X280" s="1" t="str">
        <f t="shared" si="49"/>
        <v/>
      </c>
      <c r="Y280" s="55"/>
      <c r="Z280" s="161"/>
      <c r="AA280" s="1"/>
      <c r="AB280" s="1"/>
      <c r="AC280" s="1" t="str">
        <f t="shared" si="50"/>
        <v/>
      </c>
      <c r="AD280" s="55"/>
      <c r="AE280" s="161"/>
      <c r="AF280" s="1"/>
      <c r="AG280" s="1"/>
      <c r="AH280" s="1" t="str">
        <f t="shared" si="51"/>
        <v/>
      </c>
      <c r="AI280" s="55"/>
      <c r="AJ280" s="161"/>
      <c r="AK280" s="1"/>
      <c r="AL280" s="1"/>
      <c r="AM280" s="1" t="str">
        <f t="shared" si="52"/>
        <v/>
      </c>
      <c r="AN280" s="55"/>
      <c r="AO280" s="161"/>
      <c r="AP280" s="1"/>
      <c r="AQ280" s="1"/>
      <c r="AR280" s="1" t="str">
        <f t="shared" si="53"/>
        <v/>
      </c>
      <c r="AS280" s="55"/>
      <c r="AT280" s="161"/>
      <c r="AU280" s="1"/>
      <c r="AV280" s="1"/>
      <c r="AW280" s="1" t="str">
        <f t="shared" si="54"/>
        <v/>
      </c>
      <c r="AX280" s="55"/>
      <c r="AY280" s="161"/>
      <c r="AZ280" s="1"/>
      <c r="BA280" s="1"/>
      <c r="BB280" s="1" t="str">
        <f t="shared" si="55"/>
        <v/>
      </c>
      <c r="BC280" s="55"/>
      <c r="BD280" s="161"/>
      <c r="BE280" s="1"/>
      <c r="BF280" s="1"/>
      <c r="BG280" s="1" t="str">
        <f t="shared" si="56"/>
        <v/>
      </c>
      <c r="BH280" s="55"/>
      <c r="BI280" s="161"/>
      <c r="BJ280" s="1"/>
      <c r="BK280" s="1"/>
      <c r="BL280" s="1" t="str">
        <f t="shared" si="57"/>
        <v/>
      </c>
      <c r="BM280" s="55"/>
      <c r="BN280" s="161"/>
      <c r="BO280" s="1"/>
      <c r="BP280" s="1"/>
      <c r="BQ280" s="1" t="str">
        <f t="shared" si="58"/>
        <v/>
      </c>
      <c r="BR280" s="55"/>
      <c r="BS280" s="161"/>
    </row>
    <row r="281" spans="1:71" ht="15">
      <c r="A281" s="97"/>
      <c r="B281" s="97"/>
      <c r="C281" s="97"/>
      <c r="D281" s="97"/>
      <c r="E281" s="97"/>
      <c r="F281" s="97"/>
      <c r="G281" s="1"/>
      <c r="H281" s="1"/>
      <c r="I281" s="1"/>
      <c r="J281" s="4"/>
      <c r="K281" s="4"/>
      <c r="L281" s="4"/>
      <c r="M281" s="159"/>
      <c r="N281" s="176"/>
      <c r="O281" s="161"/>
      <c r="P281" s="161"/>
      <c r="Q281" s="161"/>
      <c r="R281" s="4"/>
      <c r="S281" s="4"/>
      <c r="T281" s="161"/>
      <c r="U281" s="161"/>
      <c r="V281" s="1"/>
      <c r="W281" s="1"/>
      <c r="X281" s="1" t="str">
        <f t="shared" si="49"/>
        <v/>
      </c>
      <c r="Y281" s="55"/>
      <c r="Z281" s="161"/>
      <c r="AA281" s="1"/>
      <c r="AB281" s="1"/>
      <c r="AC281" s="1" t="str">
        <f t="shared" si="50"/>
        <v/>
      </c>
      <c r="AD281" s="55"/>
      <c r="AE281" s="161"/>
      <c r="AF281" s="1"/>
      <c r="AG281" s="1"/>
      <c r="AH281" s="1" t="str">
        <f t="shared" si="51"/>
        <v/>
      </c>
      <c r="AI281" s="55"/>
      <c r="AJ281" s="161"/>
      <c r="AK281" s="1"/>
      <c r="AL281" s="1"/>
      <c r="AM281" s="1" t="str">
        <f t="shared" si="52"/>
        <v/>
      </c>
      <c r="AN281" s="55"/>
      <c r="AO281" s="161"/>
      <c r="AP281" s="1"/>
      <c r="AQ281" s="1"/>
      <c r="AR281" s="1" t="str">
        <f t="shared" si="53"/>
        <v/>
      </c>
      <c r="AS281" s="55"/>
      <c r="AT281" s="161"/>
      <c r="AU281" s="1"/>
      <c r="AV281" s="1"/>
      <c r="AW281" s="1" t="str">
        <f t="shared" si="54"/>
        <v/>
      </c>
      <c r="AX281" s="55"/>
      <c r="AY281" s="161"/>
      <c r="AZ281" s="1"/>
      <c r="BA281" s="1"/>
      <c r="BB281" s="1" t="str">
        <f t="shared" si="55"/>
        <v/>
      </c>
      <c r="BC281" s="55"/>
      <c r="BD281" s="161"/>
      <c r="BE281" s="1"/>
      <c r="BF281" s="1"/>
      <c r="BG281" s="1" t="str">
        <f t="shared" si="56"/>
        <v/>
      </c>
      <c r="BH281" s="55"/>
      <c r="BI281" s="161"/>
      <c r="BJ281" s="1"/>
      <c r="BK281" s="1"/>
      <c r="BL281" s="1" t="str">
        <f t="shared" si="57"/>
        <v/>
      </c>
      <c r="BM281" s="55"/>
      <c r="BN281" s="161"/>
      <c r="BO281" s="1"/>
      <c r="BP281" s="1"/>
      <c r="BQ281" s="1" t="str">
        <f t="shared" si="58"/>
        <v/>
      </c>
      <c r="BR281" s="55"/>
      <c r="BS281" s="161"/>
    </row>
    <row r="282" spans="1:71" ht="15">
      <c r="A282" s="97"/>
      <c r="B282" s="97"/>
      <c r="C282" s="97"/>
      <c r="D282" s="97"/>
      <c r="E282" s="97"/>
      <c r="F282" s="97"/>
      <c r="G282" s="1"/>
      <c r="H282" s="1"/>
      <c r="I282" s="1"/>
      <c r="J282" s="4"/>
      <c r="K282" s="4"/>
      <c r="L282" s="4"/>
      <c r="M282" s="159"/>
      <c r="N282" s="176"/>
      <c r="O282" s="161"/>
      <c r="P282" s="161"/>
      <c r="Q282" s="161"/>
      <c r="R282" s="4"/>
      <c r="S282" s="4"/>
      <c r="T282" s="161"/>
      <c r="U282" s="161"/>
      <c r="V282" s="1"/>
      <c r="W282" s="1"/>
      <c r="X282" s="1" t="str">
        <f t="shared" si="49"/>
        <v/>
      </c>
      <c r="Y282" s="55"/>
      <c r="Z282" s="161"/>
      <c r="AA282" s="1"/>
      <c r="AB282" s="1"/>
      <c r="AC282" s="1" t="str">
        <f t="shared" si="50"/>
        <v/>
      </c>
      <c r="AD282" s="55"/>
      <c r="AE282" s="161"/>
      <c r="AF282" s="1"/>
      <c r="AG282" s="1"/>
      <c r="AH282" s="1" t="str">
        <f t="shared" si="51"/>
        <v/>
      </c>
      <c r="AI282" s="55"/>
      <c r="AJ282" s="161"/>
      <c r="AK282" s="1"/>
      <c r="AL282" s="1"/>
      <c r="AM282" s="1" t="str">
        <f t="shared" si="52"/>
        <v/>
      </c>
      <c r="AN282" s="55"/>
      <c r="AO282" s="161"/>
      <c r="AP282" s="1"/>
      <c r="AQ282" s="1"/>
      <c r="AR282" s="1" t="str">
        <f t="shared" si="53"/>
        <v/>
      </c>
      <c r="AS282" s="55"/>
      <c r="AT282" s="161"/>
      <c r="AU282" s="1"/>
      <c r="AV282" s="1"/>
      <c r="AW282" s="1" t="str">
        <f t="shared" si="54"/>
        <v/>
      </c>
      <c r="AX282" s="55"/>
      <c r="AY282" s="161"/>
      <c r="AZ282" s="1"/>
      <c r="BA282" s="1"/>
      <c r="BB282" s="1" t="str">
        <f t="shared" si="55"/>
        <v/>
      </c>
      <c r="BC282" s="55"/>
      <c r="BD282" s="161"/>
      <c r="BE282" s="1"/>
      <c r="BF282" s="1"/>
      <c r="BG282" s="1" t="str">
        <f t="shared" si="56"/>
        <v/>
      </c>
      <c r="BH282" s="55"/>
      <c r="BI282" s="161"/>
      <c r="BJ282" s="1"/>
      <c r="BK282" s="1"/>
      <c r="BL282" s="1" t="str">
        <f t="shared" si="57"/>
        <v/>
      </c>
      <c r="BM282" s="55"/>
      <c r="BN282" s="161"/>
      <c r="BO282" s="1"/>
      <c r="BP282" s="1"/>
      <c r="BQ282" s="1" t="str">
        <f t="shared" si="58"/>
        <v/>
      </c>
      <c r="BR282" s="55"/>
      <c r="BS282" s="161"/>
    </row>
    <row r="283" spans="1:71" ht="15">
      <c r="A283" s="97"/>
      <c r="B283" s="97"/>
      <c r="C283" s="97"/>
      <c r="D283" s="97"/>
      <c r="E283" s="97"/>
      <c r="F283" s="97"/>
      <c r="G283" s="1"/>
      <c r="H283" s="1"/>
      <c r="I283" s="1"/>
      <c r="J283" s="4"/>
      <c r="K283" s="4"/>
      <c r="L283" s="4"/>
      <c r="M283" s="159"/>
      <c r="N283" s="176"/>
      <c r="O283" s="161"/>
      <c r="P283" s="161"/>
      <c r="Q283" s="161"/>
      <c r="R283" s="4"/>
      <c r="S283" s="4"/>
      <c r="T283" s="161"/>
      <c r="U283" s="161"/>
      <c r="V283" s="1"/>
      <c r="W283" s="1"/>
      <c r="X283" s="1" t="str">
        <f t="shared" si="49"/>
        <v/>
      </c>
      <c r="Y283" s="55"/>
      <c r="Z283" s="161"/>
      <c r="AA283" s="1"/>
      <c r="AB283" s="1"/>
      <c r="AC283" s="1" t="str">
        <f t="shared" si="50"/>
        <v/>
      </c>
      <c r="AD283" s="55"/>
      <c r="AE283" s="161"/>
      <c r="AF283" s="1"/>
      <c r="AG283" s="1"/>
      <c r="AH283" s="1" t="str">
        <f t="shared" si="51"/>
        <v/>
      </c>
      <c r="AI283" s="55"/>
      <c r="AJ283" s="161"/>
      <c r="AK283" s="1"/>
      <c r="AL283" s="1"/>
      <c r="AM283" s="1" t="str">
        <f t="shared" si="52"/>
        <v/>
      </c>
      <c r="AN283" s="55"/>
      <c r="AO283" s="161"/>
      <c r="AP283" s="1"/>
      <c r="AQ283" s="1"/>
      <c r="AR283" s="1" t="str">
        <f t="shared" si="53"/>
        <v/>
      </c>
      <c r="AS283" s="55"/>
      <c r="AT283" s="161"/>
      <c r="AU283" s="1"/>
      <c r="AV283" s="1"/>
      <c r="AW283" s="1" t="str">
        <f t="shared" si="54"/>
        <v/>
      </c>
      <c r="AX283" s="55"/>
      <c r="AY283" s="161"/>
      <c r="AZ283" s="1"/>
      <c r="BA283" s="1"/>
      <c r="BB283" s="1" t="str">
        <f t="shared" si="55"/>
        <v/>
      </c>
      <c r="BC283" s="55"/>
      <c r="BD283" s="161"/>
      <c r="BE283" s="1"/>
      <c r="BF283" s="1"/>
      <c r="BG283" s="1" t="str">
        <f t="shared" si="56"/>
        <v/>
      </c>
      <c r="BH283" s="55"/>
      <c r="BI283" s="161"/>
      <c r="BJ283" s="1"/>
      <c r="BK283" s="1"/>
      <c r="BL283" s="1" t="str">
        <f t="shared" si="57"/>
        <v/>
      </c>
      <c r="BM283" s="55"/>
      <c r="BN283" s="161"/>
      <c r="BO283" s="1"/>
      <c r="BP283" s="1"/>
      <c r="BQ283" s="1" t="str">
        <f t="shared" si="58"/>
        <v/>
      </c>
      <c r="BR283" s="55"/>
      <c r="BS283" s="161"/>
    </row>
    <row r="284" spans="1:71" ht="15">
      <c r="A284" s="97"/>
      <c r="B284" s="97"/>
      <c r="C284" s="97"/>
      <c r="D284" s="97"/>
      <c r="E284" s="97"/>
      <c r="F284" s="97"/>
      <c r="G284" s="1"/>
      <c r="H284" s="1"/>
      <c r="I284" s="1"/>
      <c r="J284" s="4"/>
      <c r="K284" s="4"/>
      <c r="L284" s="4"/>
      <c r="M284" s="159"/>
      <c r="N284" s="176"/>
      <c r="O284" s="161"/>
      <c r="P284" s="161"/>
      <c r="Q284" s="161"/>
      <c r="R284" s="4"/>
      <c r="S284" s="4"/>
      <c r="T284" s="161"/>
      <c r="U284" s="161"/>
      <c r="V284" s="1"/>
      <c r="W284" s="1"/>
      <c r="X284" s="1" t="str">
        <f t="shared" si="49"/>
        <v/>
      </c>
      <c r="Y284" s="55"/>
      <c r="Z284" s="161"/>
      <c r="AA284" s="1"/>
      <c r="AB284" s="1"/>
      <c r="AC284" s="1" t="str">
        <f t="shared" si="50"/>
        <v/>
      </c>
      <c r="AD284" s="55"/>
      <c r="AE284" s="161"/>
      <c r="AF284" s="1"/>
      <c r="AG284" s="1"/>
      <c r="AH284" s="1" t="str">
        <f t="shared" si="51"/>
        <v/>
      </c>
      <c r="AI284" s="55"/>
      <c r="AJ284" s="161"/>
      <c r="AK284" s="1"/>
      <c r="AL284" s="1"/>
      <c r="AM284" s="1" t="str">
        <f t="shared" si="52"/>
        <v/>
      </c>
      <c r="AN284" s="55"/>
      <c r="AO284" s="161"/>
      <c r="AP284" s="1"/>
      <c r="AQ284" s="1"/>
      <c r="AR284" s="1" t="str">
        <f t="shared" si="53"/>
        <v/>
      </c>
      <c r="AS284" s="55"/>
      <c r="AT284" s="161"/>
      <c r="AU284" s="1"/>
      <c r="AV284" s="1"/>
      <c r="AW284" s="1" t="str">
        <f t="shared" si="54"/>
        <v/>
      </c>
      <c r="AX284" s="55"/>
      <c r="AY284" s="161"/>
      <c r="AZ284" s="1"/>
      <c r="BA284" s="1"/>
      <c r="BB284" s="1" t="str">
        <f t="shared" si="55"/>
        <v/>
      </c>
      <c r="BC284" s="55"/>
      <c r="BD284" s="161"/>
      <c r="BE284" s="1"/>
      <c r="BF284" s="1"/>
      <c r="BG284" s="1" t="str">
        <f t="shared" si="56"/>
        <v/>
      </c>
      <c r="BH284" s="55"/>
      <c r="BI284" s="161"/>
      <c r="BJ284" s="1"/>
      <c r="BK284" s="1"/>
      <c r="BL284" s="1" t="str">
        <f t="shared" si="57"/>
        <v/>
      </c>
      <c r="BM284" s="55"/>
      <c r="BN284" s="161"/>
      <c r="BO284" s="1"/>
      <c r="BP284" s="1"/>
      <c r="BQ284" s="1" t="str">
        <f t="shared" si="58"/>
        <v/>
      </c>
      <c r="BR284" s="55"/>
      <c r="BS284" s="161"/>
    </row>
    <row r="285" spans="1:71" ht="15">
      <c r="A285" s="97"/>
      <c r="B285" s="97"/>
      <c r="C285" s="97"/>
      <c r="D285" s="97"/>
      <c r="E285" s="97"/>
      <c r="F285" s="97"/>
      <c r="G285" s="1"/>
      <c r="H285" s="1"/>
      <c r="I285" s="1"/>
      <c r="J285" s="4"/>
      <c r="K285" s="4"/>
      <c r="L285" s="4"/>
      <c r="M285" s="159"/>
      <c r="N285" s="176"/>
      <c r="O285" s="161"/>
      <c r="P285" s="161"/>
      <c r="Q285" s="161"/>
      <c r="R285" s="4"/>
      <c r="S285" s="4"/>
      <c r="T285" s="161"/>
      <c r="U285" s="161"/>
      <c r="V285" s="1"/>
      <c r="W285" s="1"/>
      <c r="X285" s="1" t="str">
        <f t="shared" si="49"/>
        <v/>
      </c>
      <c r="Y285" s="55"/>
      <c r="Z285" s="161"/>
      <c r="AA285" s="1"/>
      <c r="AB285" s="1"/>
      <c r="AC285" s="1" t="str">
        <f t="shared" si="50"/>
        <v/>
      </c>
      <c r="AD285" s="55"/>
      <c r="AE285" s="161"/>
      <c r="AF285" s="1"/>
      <c r="AG285" s="1"/>
      <c r="AH285" s="1" t="str">
        <f t="shared" si="51"/>
        <v/>
      </c>
      <c r="AI285" s="55"/>
      <c r="AJ285" s="161"/>
      <c r="AK285" s="1"/>
      <c r="AL285" s="1"/>
      <c r="AM285" s="1" t="str">
        <f t="shared" si="52"/>
        <v/>
      </c>
      <c r="AN285" s="55"/>
      <c r="AO285" s="161"/>
      <c r="AP285" s="1"/>
      <c r="AQ285" s="1"/>
      <c r="AR285" s="1" t="str">
        <f t="shared" si="53"/>
        <v/>
      </c>
      <c r="AS285" s="55"/>
      <c r="AT285" s="161"/>
      <c r="AU285" s="1"/>
      <c r="AV285" s="1"/>
      <c r="AW285" s="1" t="str">
        <f t="shared" si="54"/>
        <v/>
      </c>
      <c r="AX285" s="55"/>
      <c r="AY285" s="161"/>
      <c r="AZ285" s="1"/>
      <c r="BA285" s="1"/>
      <c r="BB285" s="1" t="str">
        <f t="shared" si="55"/>
        <v/>
      </c>
      <c r="BC285" s="55"/>
      <c r="BD285" s="161"/>
      <c r="BE285" s="1"/>
      <c r="BF285" s="1"/>
      <c r="BG285" s="1" t="str">
        <f t="shared" si="56"/>
        <v/>
      </c>
      <c r="BH285" s="55"/>
      <c r="BI285" s="161"/>
      <c r="BJ285" s="1"/>
      <c r="BK285" s="1"/>
      <c r="BL285" s="1" t="str">
        <f t="shared" si="57"/>
        <v/>
      </c>
      <c r="BM285" s="55"/>
      <c r="BN285" s="161"/>
      <c r="BO285" s="1"/>
      <c r="BP285" s="1"/>
      <c r="BQ285" s="1" t="str">
        <f t="shared" si="58"/>
        <v/>
      </c>
      <c r="BR285" s="55"/>
      <c r="BS285" s="161"/>
    </row>
    <row r="286" spans="1:71" ht="15">
      <c r="A286" s="97"/>
      <c r="B286" s="97"/>
      <c r="C286" s="97"/>
      <c r="D286" s="97"/>
      <c r="E286" s="97"/>
      <c r="F286" s="97"/>
      <c r="G286" s="1"/>
      <c r="H286" s="1"/>
      <c r="I286" s="1"/>
      <c r="J286" s="4"/>
      <c r="K286" s="4"/>
      <c r="L286" s="4"/>
      <c r="M286" s="159"/>
      <c r="N286" s="176"/>
      <c r="O286" s="161"/>
      <c r="P286" s="161"/>
      <c r="Q286" s="161"/>
      <c r="R286" s="4"/>
      <c r="S286" s="4"/>
      <c r="T286" s="161"/>
      <c r="U286" s="161"/>
      <c r="V286" s="1"/>
      <c r="W286" s="1"/>
      <c r="X286" s="1" t="str">
        <f t="shared" si="49"/>
        <v/>
      </c>
      <c r="Y286" s="55"/>
      <c r="Z286" s="161"/>
      <c r="AA286" s="1"/>
      <c r="AB286" s="1"/>
      <c r="AC286" s="1" t="str">
        <f t="shared" si="50"/>
        <v/>
      </c>
      <c r="AD286" s="55"/>
      <c r="AE286" s="161"/>
      <c r="AF286" s="1"/>
      <c r="AG286" s="1"/>
      <c r="AH286" s="1" t="str">
        <f t="shared" si="51"/>
        <v/>
      </c>
      <c r="AI286" s="55"/>
      <c r="AJ286" s="161"/>
      <c r="AK286" s="1"/>
      <c r="AL286" s="1"/>
      <c r="AM286" s="1" t="str">
        <f t="shared" si="52"/>
        <v/>
      </c>
      <c r="AN286" s="55"/>
      <c r="AO286" s="161"/>
      <c r="AP286" s="1"/>
      <c r="AQ286" s="1"/>
      <c r="AR286" s="1" t="str">
        <f t="shared" si="53"/>
        <v/>
      </c>
      <c r="AS286" s="55"/>
      <c r="AT286" s="161"/>
      <c r="AU286" s="1"/>
      <c r="AV286" s="1"/>
      <c r="AW286" s="1" t="str">
        <f t="shared" si="54"/>
        <v/>
      </c>
      <c r="AX286" s="55"/>
      <c r="AY286" s="161"/>
      <c r="AZ286" s="1"/>
      <c r="BA286" s="1"/>
      <c r="BB286" s="1" t="str">
        <f t="shared" si="55"/>
        <v/>
      </c>
      <c r="BC286" s="55"/>
      <c r="BD286" s="161"/>
      <c r="BE286" s="1"/>
      <c r="BF286" s="1"/>
      <c r="BG286" s="1" t="str">
        <f t="shared" si="56"/>
        <v/>
      </c>
      <c r="BH286" s="55"/>
      <c r="BI286" s="161"/>
      <c r="BJ286" s="1"/>
      <c r="BK286" s="1"/>
      <c r="BL286" s="1" t="str">
        <f t="shared" si="57"/>
        <v/>
      </c>
      <c r="BM286" s="55"/>
      <c r="BN286" s="161"/>
      <c r="BO286" s="1"/>
      <c r="BP286" s="1"/>
      <c r="BQ286" s="1" t="str">
        <f t="shared" si="58"/>
        <v/>
      </c>
      <c r="BR286" s="55"/>
      <c r="BS286" s="161"/>
    </row>
    <row r="287" spans="1:71" ht="15">
      <c r="A287" s="97"/>
      <c r="B287" s="97"/>
      <c r="C287" s="97"/>
      <c r="D287" s="97"/>
      <c r="E287" s="97"/>
      <c r="F287" s="97"/>
      <c r="G287" s="1"/>
      <c r="H287" s="1"/>
      <c r="I287" s="1"/>
      <c r="J287" s="4"/>
      <c r="K287" s="4"/>
      <c r="L287" s="4"/>
      <c r="M287" s="159"/>
      <c r="N287" s="176"/>
      <c r="O287" s="161"/>
      <c r="P287" s="161"/>
      <c r="Q287" s="161"/>
      <c r="R287" s="4"/>
      <c r="S287" s="4"/>
      <c r="T287" s="161"/>
      <c r="U287" s="161"/>
      <c r="V287" s="1"/>
      <c r="W287" s="1"/>
      <c r="X287" s="1" t="str">
        <f t="shared" si="49"/>
        <v/>
      </c>
      <c r="Y287" s="55"/>
      <c r="Z287" s="161"/>
      <c r="AA287" s="1"/>
      <c r="AB287" s="1"/>
      <c r="AC287" s="1" t="str">
        <f t="shared" si="50"/>
        <v/>
      </c>
      <c r="AD287" s="55"/>
      <c r="AE287" s="161"/>
      <c r="AF287" s="1"/>
      <c r="AG287" s="1"/>
      <c r="AH287" s="1" t="str">
        <f t="shared" si="51"/>
        <v/>
      </c>
      <c r="AI287" s="55"/>
      <c r="AJ287" s="161"/>
      <c r="AK287" s="1"/>
      <c r="AL287" s="1"/>
      <c r="AM287" s="1" t="str">
        <f t="shared" si="52"/>
        <v/>
      </c>
      <c r="AN287" s="55"/>
      <c r="AO287" s="161"/>
      <c r="AP287" s="1"/>
      <c r="AQ287" s="1"/>
      <c r="AR287" s="1" t="str">
        <f t="shared" si="53"/>
        <v/>
      </c>
      <c r="AS287" s="55"/>
      <c r="AT287" s="161"/>
      <c r="AU287" s="1"/>
      <c r="AV287" s="1"/>
      <c r="AW287" s="1" t="str">
        <f t="shared" si="54"/>
        <v/>
      </c>
      <c r="AX287" s="55"/>
      <c r="AY287" s="161"/>
      <c r="AZ287" s="1"/>
      <c r="BA287" s="1"/>
      <c r="BB287" s="1" t="str">
        <f t="shared" si="55"/>
        <v/>
      </c>
      <c r="BC287" s="55"/>
      <c r="BD287" s="161"/>
      <c r="BE287" s="1"/>
      <c r="BF287" s="1"/>
      <c r="BG287" s="1" t="str">
        <f t="shared" si="56"/>
        <v/>
      </c>
      <c r="BH287" s="55"/>
      <c r="BI287" s="161"/>
      <c r="BJ287" s="1"/>
      <c r="BK287" s="1"/>
      <c r="BL287" s="1" t="str">
        <f t="shared" si="57"/>
        <v/>
      </c>
      <c r="BM287" s="55"/>
      <c r="BN287" s="161"/>
      <c r="BO287" s="1"/>
      <c r="BP287" s="1"/>
      <c r="BQ287" s="1" t="str">
        <f t="shared" si="58"/>
        <v/>
      </c>
      <c r="BR287" s="55"/>
      <c r="BS287" s="161"/>
    </row>
    <row r="288" spans="1:71" ht="15">
      <c r="A288" s="97"/>
      <c r="B288" s="97"/>
      <c r="C288" s="97"/>
      <c r="D288" s="97"/>
      <c r="E288" s="97"/>
      <c r="F288" s="97"/>
      <c r="G288" s="1"/>
      <c r="H288" s="1"/>
      <c r="I288" s="1"/>
      <c r="J288" s="4"/>
      <c r="K288" s="4"/>
      <c r="L288" s="4"/>
      <c r="M288" s="159"/>
      <c r="N288" s="176"/>
      <c r="O288" s="161"/>
      <c r="P288" s="161"/>
      <c r="Q288" s="161"/>
      <c r="R288" s="4"/>
      <c r="S288" s="4"/>
      <c r="T288" s="161"/>
      <c r="U288" s="161"/>
      <c r="V288" s="1"/>
      <c r="W288" s="1"/>
      <c r="X288" s="1" t="str">
        <f t="shared" si="49"/>
        <v/>
      </c>
      <c r="Y288" s="55"/>
      <c r="Z288" s="161"/>
      <c r="AA288" s="1"/>
      <c r="AB288" s="1"/>
      <c r="AC288" s="1" t="str">
        <f t="shared" si="50"/>
        <v/>
      </c>
      <c r="AD288" s="55"/>
      <c r="AE288" s="161"/>
      <c r="AF288" s="1"/>
      <c r="AG288" s="1"/>
      <c r="AH288" s="1" t="str">
        <f t="shared" si="51"/>
        <v/>
      </c>
      <c r="AI288" s="55"/>
      <c r="AJ288" s="161"/>
      <c r="AK288" s="1"/>
      <c r="AL288" s="1"/>
      <c r="AM288" s="1" t="str">
        <f t="shared" si="52"/>
        <v/>
      </c>
      <c r="AN288" s="55"/>
      <c r="AO288" s="161"/>
      <c r="AP288" s="1"/>
      <c r="AQ288" s="1"/>
      <c r="AR288" s="1" t="str">
        <f t="shared" si="53"/>
        <v/>
      </c>
      <c r="AS288" s="55"/>
      <c r="AT288" s="161"/>
      <c r="AU288" s="1"/>
      <c r="AV288" s="1"/>
      <c r="AW288" s="1" t="str">
        <f t="shared" si="54"/>
        <v/>
      </c>
      <c r="AX288" s="55"/>
      <c r="AY288" s="161"/>
      <c r="AZ288" s="1"/>
      <c r="BA288" s="1"/>
      <c r="BB288" s="1" t="str">
        <f t="shared" si="55"/>
        <v/>
      </c>
      <c r="BC288" s="55"/>
      <c r="BD288" s="161"/>
      <c r="BE288" s="1"/>
      <c r="BF288" s="1"/>
      <c r="BG288" s="1" t="str">
        <f t="shared" si="56"/>
        <v/>
      </c>
      <c r="BH288" s="55"/>
      <c r="BI288" s="161"/>
      <c r="BJ288" s="1"/>
      <c r="BK288" s="1"/>
      <c r="BL288" s="1" t="str">
        <f t="shared" si="57"/>
        <v/>
      </c>
      <c r="BM288" s="55"/>
      <c r="BN288" s="161"/>
      <c r="BO288" s="1"/>
      <c r="BP288" s="1"/>
      <c r="BQ288" s="1" t="str">
        <f t="shared" si="58"/>
        <v/>
      </c>
      <c r="BR288" s="55"/>
      <c r="BS288" s="161"/>
    </row>
    <row r="289" spans="1:71" ht="15">
      <c r="A289" s="97"/>
      <c r="B289" s="97"/>
      <c r="C289" s="97"/>
      <c r="D289" s="97"/>
      <c r="E289" s="97"/>
      <c r="F289" s="97"/>
      <c r="G289" s="1"/>
      <c r="H289" s="1"/>
      <c r="I289" s="1"/>
      <c r="J289" s="4"/>
      <c r="K289" s="4"/>
      <c r="L289" s="4"/>
      <c r="M289" s="159"/>
      <c r="N289" s="176"/>
      <c r="O289" s="161"/>
      <c r="P289" s="161"/>
      <c r="Q289" s="161"/>
      <c r="R289" s="4"/>
      <c r="S289" s="4"/>
      <c r="T289" s="161"/>
      <c r="U289" s="161"/>
      <c r="V289" s="1"/>
      <c r="W289" s="1"/>
      <c r="X289" s="1" t="str">
        <f t="shared" si="49"/>
        <v/>
      </c>
      <c r="Y289" s="55"/>
      <c r="Z289" s="161"/>
      <c r="AA289" s="1"/>
      <c r="AB289" s="1"/>
      <c r="AC289" s="1" t="str">
        <f t="shared" si="50"/>
        <v/>
      </c>
      <c r="AD289" s="55"/>
      <c r="AE289" s="161"/>
      <c r="AF289" s="1"/>
      <c r="AG289" s="1"/>
      <c r="AH289" s="1" t="str">
        <f t="shared" si="51"/>
        <v/>
      </c>
      <c r="AI289" s="55"/>
      <c r="AJ289" s="161"/>
      <c r="AK289" s="1"/>
      <c r="AL289" s="1"/>
      <c r="AM289" s="1" t="str">
        <f t="shared" si="52"/>
        <v/>
      </c>
      <c r="AN289" s="55"/>
      <c r="AO289" s="161"/>
      <c r="AP289" s="1"/>
      <c r="AQ289" s="1"/>
      <c r="AR289" s="1" t="str">
        <f t="shared" si="53"/>
        <v/>
      </c>
      <c r="AS289" s="55"/>
      <c r="AT289" s="161"/>
      <c r="AU289" s="1"/>
      <c r="AV289" s="1"/>
      <c r="AW289" s="1" t="str">
        <f t="shared" si="54"/>
        <v/>
      </c>
      <c r="AX289" s="55"/>
      <c r="AY289" s="161"/>
      <c r="AZ289" s="1"/>
      <c r="BA289" s="1"/>
      <c r="BB289" s="1" t="str">
        <f t="shared" si="55"/>
        <v/>
      </c>
      <c r="BC289" s="55"/>
      <c r="BD289" s="161"/>
      <c r="BE289" s="1"/>
      <c r="BF289" s="1"/>
      <c r="BG289" s="1" t="str">
        <f t="shared" si="56"/>
        <v/>
      </c>
      <c r="BH289" s="55"/>
      <c r="BI289" s="161"/>
      <c r="BJ289" s="1"/>
      <c r="BK289" s="1"/>
      <c r="BL289" s="1" t="str">
        <f t="shared" si="57"/>
        <v/>
      </c>
      <c r="BM289" s="55"/>
      <c r="BN289" s="161"/>
      <c r="BO289" s="1"/>
      <c r="BP289" s="1"/>
      <c r="BQ289" s="1" t="str">
        <f t="shared" si="58"/>
        <v/>
      </c>
      <c r="BR289" s="55"/>
      <c r="BS289" s="161"/>
    </row>
    <row r="290" spans="1:71" ht="15">
      <c r="A290" s="97"/>
      <c r="B290" s="97"/>
      <c r="C290" s="97"/>
      <c r="D290" s="97"/>
      <c r="E290" s="97"/>
      <c r="F290" s="97"/>
      <c r="G290" s="1"/>
      <c r="H290" s="1"/>
      <c r="I290" s="1"/>
      <c r="J290" s="4"/>
      <c r="K290" s="4"/>
      <c r="L290" s="4"/>
      <c r="M290" s="159"/>
      <c r="N290" s="176"/>
      <c r="O290" s="161"/>
      <c r="P290" s="161"/>
      <c r="Q290" s="161"/>
      <c r="R290" s="4"/>
      <c r="S290" s="4"/>
      <c r="T290" s="161"/>
      <c r="U290" s="161"/>
      <c r="V290" s="1"/>
      <c r="W290" s="1"/>
      <c r="X290" s="1" t="str">
        <f t="shared" si="49"/>
        <v/>
      </c>
      <c r="Y290" s="55"/>
      <c r="Z290" s="161"/>
      <c r="AA290" s="1"/>
      <c r="AB290" s="1"/>
      <c r="AC290" s="1" t="str">
        <f t="shared" si="50"/>
        <v/>
      </c>
      <c r="AD290" s="55"/>
      <c r="AE290" s="161"/>
      <c r="AF290" s="1"/>
      <c r="AG290" s="1"/>
      <c r="AH290" s="1" t="str">
        <f t="shared" si="51"/>
        <v/>
      </c>
      <c r="AI290" s="55"/>
      <c r="AJ290" s="161"/>
      <c r="AK290" s="1"/>
      <c r="AL290" s="1"/>
      <c r="AM290" s="1" t="str">
        <f t="shared" si="52"/>
        <v/>
      </c>
      <c r="AN290" s="55"/>
      <c r="AO290" s="161"/>
      <c r="AP290" s="1"/>
      <c r="AQ290" s="1"/>
      <c r="AR290" s="1" t="str">
        <f t="shared" si="53"/>
        <v/>
      </c>
      <c r="AS290" s="55"/>
      <c r="AT290" s="161"/>
      <c r="AU290" s="1"/>
      <c r="AV290" s="1"/>
      <c r="AW290" s="1" t="str">
        <f t="shared" si="54"/>
        <v/>
      </c>
      <c r="AX290" s="55"/>
      <c r="AY290" s="161"/>
      <c r="AZ290" s="1"/>
      <c r="BA290" s="1"/>
      <c r="BB290" s="1" t="str">
        <f t="shared" si="55"/>
        <v/>
      </c>
      <c r="BC290" s="55"/>
      <c r="BD290" s="161"/>
      <c r="BE290" s="1"/>
      <c r="BF290" s="1"/>
      <c r="BG290" s="1" t="str">
        <f t="shared" si="56"/>
        <v/>
      </c>
      <c r="BH290" s="55"/>
      <c r="BI290" s="161"/>
      <c r="BJ290" s="1"/>
      <c r="BK290" s="1"/>
      <c r="BL290" s="1" t="str">
        <f t="shared" si="57"/>
        <v/>
      </c>
      <c r="BM290" s="55"/>
      <c r="BN290" s="161"/>
      <c r="BO290" s="1"/>
      <c r="BP290" s="1"/>
      <c r="BQ290" s="1" t="str">
        <f t="shared" si="58"/>
        <v/>
      </c>
      <c r="BR290" s="55"/>
      <c r="BS290" s="161"/>
    </row>
    <row r="291" spans="1:71" ht="15">
      <c r="A291" s="97"/>
      <c r="B291" s="97"/>
      <c r="C291" s="97"/>
      <c r="D291" s="97"/>
      <c r="E291" s="97"/>
      <c r="F291" s="97"/>
      <c r="G291" s="1"/>
      <c r="H291" s="1"/>
      <c r="I291" s="1"/>
      <c r="J291" s="4"/>
      <c r="K291" s="4"/>
      <c r="L291" s="4"/>
      <c r="M291" s="159"/>
      <c r="N291" s="176"/>
      <c r="O291" s="161"/>
      <c r="P291" s="161"/>
      <c r="Q291" s="161"/>
      <c r="R291" s="4"/>
      <c r="S291" s="4"/>
      <c r="T291" s="161"/>
      <c r="U291" s="161"/>
      <c r="V291" s="1"/>
      <c r="W291" s="1"/>
      <c r="X291" s="1" t="str">
        <f t="shared" si="49"/>
        <v/>
      </c>
      <c r="Y291" s="55"/>
      <c r="Z291" s="161"/>
      <c r="AA291" s="1"/>
      <c r="AB291" s="1"/>
      <c r="AC291" s="1" t="str">
        <f t="shared" si="50"/>
        <v/>
      </c>
      <c r="AD291" s="55"/>
      <c r="AE291" s="161"/>
      <c r="AF291" s="1"/>
      <c r="AG291" s="1"/>
      <c r="AH291" s="1" t="str">
        <f t="shared" si="51"/>
        <v/>
      </c>
      <c r="AI291" s="55"/>
      <c r="AJ291" s="161"/>
      <c r="AK291" s="1"/>
      <c r="AL291" s="1"/>
      <c r="AM291" s="1" t="str">
        <f t="shared" si="52"/>
        <v/>
      </c>
      <c r="AN291" s="55"/>
      <c r="AO291" s="161"/>
      <c r="AP291" s="1"/>
      <c r="AQ291" s="1"/>
      <c r="AR291" s="1" t="str">
        <f t="shared" si="53"/>
        <v/>
      </c>
      <c r="AS291" s="55"/>
      <c r="AT291" s="161"/>
      <c r="AU291" s="1"/>
      <c r="AV291" s="1"/>
      <c r="AW291" s="1" t="str">
        <f t="shared" si="54"/>
        <v/>
      </c>
      <c r="AX291" s="55"/>
      <c r="AY291" s="161"/>
      <c r="AZ291" s="1"/>
      <c r="BA291" s="1"/>
      <c r="BB291" s="1" t="str">
        <f t="shared" si="55"/>
        <v/>
      </c>
      <c r="BC291" s="55"/>
      <c r="BD291" s="161"/>
      <c r="BE291" s="1"/>
      <c r="BF291" s="1"/>
      <c r="BG291" s="1" t="str">
        <f t="shared" si="56"/>
        <v/>
      </c>
      <c r="BH291" s="55"/>
      <c r="BI291" s="161"/>
      <c r="BJ291" s="1"/>
      <c r="BK291" s="1"/>
      <c r="BL291" s="1" t="str">
        <f t="shared" si="57"/>
        <v/>
      </c>
      <c r="BM291" s="55"/>
      <c r="BN291" s="161"/>
      <c r="BO291" s="1"/>
      <c r="BP291" s="1"/>
      <c r="BQ291" s="1" t="str">
        <f t="shared" si="58"/>
        <v/>
      </c>
      <c r="BR291" s="55"/>
      <c r="BS291" s="161"/>
    </row>
    <row r="292" spans="1:71" ht="15">
      <c r="A292" s="97"/>
      <c r="B292" s="97"/>
      <c r="C292" s="97"/>
      <c r="D292" s="97"/>
      <c r="E292" s="97"/>
      <c r="F292" s="97"/>
      <c r="G292" s="1"/>
      <c r="H292" s="1"/>
      <c r="I292" s="1"/>
      <c r="J292" s="4"/>
      <c r="K292" s="4"/>
      <c r="L292" s="4"/>
      <c r="M292" s="159"/>
      <c r="N292" s="176"/>
      <c r="O292" s="161"/>
      <c r="P292" s="161"/>
      <c r="Q292" s="161"/>
      <c r="R292" s="4"/>
      <c r="S292" s="4"/>
      <c r="T292" s="161"/>
      <c r="U292" s="161"/>
      <c r="V292" s="1"/>
      <c r="W292" s="1"/>
      <c r="X292" s="1" t="str">
        <f t="shared" si="49"/>
        <v/>
      </c>
      <c r="Y292" s="55"/>
      <c r="Z292" s="161"/>
      <c r="AA292" s="1"/>
      <c r="AB292" s="1"/>
      <c r="AC292" s="1" t="str">
        <f t="shared" si="50"/>
        <v/>
      </c>
      <c r="AD292" s="55"/>
      <c r="AE292" s="161"/>
      <c r="AF292" s="1"/>
      <c r="AG292" s="1"/>
      <c r="AH292" s="1" t="str">
        <f t="shared" si="51"/>
        <v/>
      </c>
      <c r="AI292" s="55"/>
      <c r="AJ292" s="161"/>
      <c r="AK292" s="1"/>
      <c r="AL292" s="1"/>
      <c r="AM292" s="1" t="str">
        <f t="shared" si="52"/>
        <v/>
      </c>
      <c r="AN292" s="55"/>
      <c r="AO292" s="161"/>
      <c r="AP292" s="1"/>
      <c r="AQ292" s="1"/>
      <c r="AR292" s="1" t="str">
        <f t="shared" si="53"/>
        <v/>
      </c>
      <c r="AS292" s="55"/>
      <c r="AT292" s="161"/>
      <c r="AU292" s="1"/>
      <c r="AV292" s="1"/>
      <c r="AW292" s="1" t="str">
        <f t="shared" si="54"/>
        <v/>
      </c>
      <c r="AX292" s="55"/>
      <c r="AY292" s="161"/>
      <c r="AZ292" s="1"/>
      <c r="BA292" s="1"/>
      <c r="BB292" s="1" t="str">
        <f t="shared" si="55"/>
        <v/>
      </c>
      <c r="BC292" s="55"/>
      <c r="BD292" s="161"/>
      <c r="BE292" s="1"/>
      <c r="BF292" s="1"/>
      <c r="BG292" s="1" t="str">
        <f t="shared" si="56"/>
        <v/>
      </c>
      <c r="BH292" s="55"/>
      <c r="BI292" s="161"/>
      <c r="BJ292" s="1"/>
      <c r="BK292" s="1"/>
      <c r="BL292" s="1" t="str">
        <f t="shared" si="57"/>
        <v/>
      </c>
      <c r="BM292" s="55"/>
      <c r="BN292" s="161"/>
      <c r="BO292" s="1"/>
      <c r="BP292" s="1"/>
      <c r="BQ292" s="1" t="str">
        <f t="shared" si="58"/>
        <v/>
      </c>
      <c r="BR292" s="55"/>
      <c r="BS292" s="161"/>
    </row>
    <row r="293" spans="1:71" ht="15">
      <c r="A293" s="97"/>
      <c r="B293" s="97"/>
      <c r="C293" s="97"/>
      <c r="D293" s="97"/>
      <c r="E293" s="97"/>
      <c r="F293" s="97"/>
      <c r="G293" s="1"/>
      <c r="H293" s="1"/>
      <c r="I293" s="1"/>
      <c r="J293" s="4"/>
      <c r="K293" s="4"/>
      <c r="L293" s="4"/>
      <c r="M293" s="159"/>
      <c r="N293" s="176"/>
      <c r="O293" s="161"/>
      <c r="P293" s="161"/>
      <c r="Q293" s="161"/>
      <c r="R293" s="4"/>
      <c r="S293" s="4"/>
      <c r="T293" s="161"/>
      <c r="U293" s="161"/>
      <c r="V293" s="1"/>
      <c r="W293" s="1"/>
      <c r="X293" s="1" t="str">
        <f t="shared" si="49"/>
        <v/>
      </c>
      <c r="Y293" s="55"/>
      <c r="Z293" s="161"/>
      <c r="AA293" s="1"/>
      <c r="AB293" s="1"/>
      <c r="AC293" s="1" t="str">
        <f t="shared" si="50"/>
        <v/>
      </c>
      <c r="AD293" s="55"/>
      <c r="AE293" s="161"/>
      <c r="AF293" s="1"/>
      <c r="AG293" s="1"/>
      <c r="AH293" s="1" t="str">
        <f t="shared" si="51"/>
        <v/>
      </c>
      <c r="AI293" s="55"/>
      <c r="AJ293" s="161"/>
      <c r="AK293" s="1"/>
      <c r="AL293" s="1"/>
      <c r="AM293" s="1" t="str">
        <f t="shared" si="52"/>
        <v/>
      </c>
      <c r="AN293" s="55"/>
      <c r="AO293" s="161"/>
      <c r="AP293" s="1"/>
      <c r="AQ293" s="1"/>
      <c r="AR293" s="1" t="str">
        <f t="shared" si="53"/>
        <v/>
      </c>
      <c r="AS293" s="55"/>
      <c r="AT293" s="161"/>
      <c r="AU293" s="1"/>
      <c r="AV293" s="1"/>
      <c r="AW293" s="1" t="str">
        <f t="shared" si="54"/>
        <v/>
      </c>
      <c r="AX293" s="55"/>
      <c r="AY293" s="161"/>
      <c r="AZ293" s="1"/>
      <c r="BA293" s="1"/>
      <c r="BB293" s="1" t="str">
        <f t="shared" si="55"/>
        <v/>
      </c>
      <c r="BC293" s="55"/>
      <c r="BD293" s="161"/>
      <c r="BE293" s="1"/>
      <c r="BF293" s="1"/>
      <c r="BG293" s="1" t="str">
        <f t="shared" si="56"/>
        <v/>
      </c>
      <c r="BH293" s="55"/>
      <c r="BI293" s="161"/>
      <c r="BJ293" s="1"/>
      <c r="BK293" s="1"/>
      <c r="BL293" s="1" t="str">
        <f t="shared" si="57"/>
        <v/>
      </c>
      <c r="BM293" s="55"/>
      <c r="BN293" s="161"/>
      <c r="BO293" s="1"/>
      <c r="BP293" s="1"/>
      <c r="BQ293" s="1" t="str">
        <f t="shared" si="58"/>
        <v/>
      </c>
      <c r="BR293" s="55"/>
      <c r="BS293" s="161"/>
    </row>
    <row r="294" spans="1:71" ht="15">
      <c r="A294" s="97"/>
      <c r="B294" s="97"/>
      <c r="C294" s="97"/>
      <c r="D294" s="97"/>
      <c r="E294" s="97"/>
      <c r="F294" s="97"/>
      <c r="G294" s="1"/>
      <c r="H294" s="1"/>
      <c r="I294" s="1"/>
      <c r="J294" s="4"/>
      <c r="K294" s="4"/>
      <c r="L294" s="4"/>
      <c r="M294" s="159"/>
      <c r="N294" s="176"/>
      <c r="O294" s="161"/>
      <c r="P294" s="161"/>
      <c r="Q294" s="161"/>
      <c r="R294" s="4"/>
      <c r="S294" s="4"/>
      <c r="T294" s="161"/>
      <c r="U294" s="161"/>
      <c r="V294" s="1"/>
      <c r="W294" s="1"/>
      <c r="X294" s="1" t="str">
        <f t="shared" si="49"/>
        <v/>
      </c>
      <c r="Y294" s="55"/>
      <c r="Z294" s="161"/>
      <c r="AA294" s="1"/>
      <c r="AB294" s="1"/>
      <c r="AC294" s="1" t="str">
        <f t="shared" si="50"/>
        <v/>
      </c>
      <c r="AD294" s="55"/>
      <c r="AE294" s="161"/>
      <c r="AF294" s="1"/>
      <c r="AG294" s="1"/>
      <c r="AH294" s="1" t="str">
        <f t="shared" si="51"/>
        <v/>
      </c>
      <c r="AI294" s="55"/>
      <c r="AJ294" s="161"/>
      <c r="AK294" s="1"/>
      <c r="AL294" s="1"/>
      <c r="AM294" s="1" t="str">
        <f t="shared" si="52"/>
        <v/>
      </c>
      <c r="AN294" s="55"/>
      <c r="AO294" s="161"/>
      <c r="AP294" s="1"/>
      <c r="AQ294" s="1"/>
      <c r="AR294" s="1" t="str">
        <f t="shared" si="53"/>
        <v/>
      </c>
      <c r="AS294" s="55"/>
      <c r="AT294" s="161"/>
      <c r="AU294" s="1"/>
      <c r="AV294" s="1"/>
      <c r="AW294" s="1" t="str">
        <f t="shared" si="54"/>
        <v/>
      </c>
      <c r="AX294" s="55"/>
      <c r="AY294" s="161"/>
      <c r="AZ294" s="1"/>
      <c r="BA294" s="1"/>
      <c r="BB294" s="1" t="str">
        <f t="shared" si="55"/>
        <v/>
      </c>
      <c r="BC294" s="55"/>
      <c r="BD294" s="161"/>
      <c r="BE294" s="1"/>
      <c r="BF294" s="1"/>
      <c r="BG294" s="1" t="str">
        <f t="shared" si="56"/>
        <v/>
      </c>
      <c r="BH294" s="55"/>
      <c r="BI294" s="161"/>
      <c r="BJ294" s="1"/>
      <c r="BK294" s="1"/>
      <c r="BL294" s="1" t="str">
        <f t="shared" si="57"/>
        <v/>
      </c>
      <c r="BM294" s="55"/>
      <c r="BN294" s="161"/>
      <c r="BO294" s="1"/>
      <c r="BP294" s="1"/>
      <c r="BQ294" s="1" t="str">
        <f t="shared" si="58"/>
        <v/>
      </c>
      <c r="BR294" s="55"/>
      <c r="BS294" s="161"/>
    </row>
    <row r="295" spans="1:71" ht="15">
      <c r="A295" s="97"/>
      <c r="B295" s="97"/>
      <c r="C295" s="97"/>
      <c r="D295" s="97"/>
      <c r="E295" s="97"/>
      <c r="F295" s="97"/>
      <c r="G295" s="1"/>
      <c r="H295" s="1"/>
      <c r="I295" s="1"/>
      <c r="J295" s="4"/>
      <c r="K295" s="4"/>
      <c r="L295" s="4"/>
      <c r="M295" s="159"/>
      <c r="N295" s="176"/>
      <c r="O295" s="161"/>
      <c r="P295" s="161"/>
      <c r="Q295" s="161"/>
      <c r="R295" s="4"/>
      <c r="S295" s="4"/>
      <c r="T295" s="161"/>
      <c r="U295" s="161"/>
      <c r="V295" s="1"/>
      <c r="W295" s="1"/>
      <c r="X295" s="1" t="str">
        <f t="shared" si="49"/>
        <v/>
      </c>
      <c r="Y295" s="55"/>
      <c r="Z295" s="161"/>
      <c r="AA295" s="1"/>
      <c r="AB295" s="1"/>
      <c r="AC295" s="1" t="str">
        <f t="shared" si="50"/>
        <v/>
      </c>
      <c r="AD295" s="55"/>
      <c r="AE295" s="161"/>
      <c r="AF295" s="1"/>
      <c r="AG295" s="1"/>
      <c r="AH295" s="1" t="str">
        <f t="shared" si="51"/>
        <v/>
      </c>
      <c r="AI295" s="55"/>
      <c r="AJ295" s="161"/>
      <c r="AK295" s="1"/>
      <c r="AL295" s="1"/>
      <c r="AM295" s="1" t="str">
        <f t="shared" si="52"/>
        <v/>
      </c>
      <c r="AN295" s="55"/>
      <c r="AO295" s="161"/>
      <c r="AP295" s="1"/>
      <c r="AQ295" s="1"/>
      <c r="AR295" s="1" t="str">
        <f t="shared" si="53"/>
        <v/>
      </c>
      <c r="AS295" s="55"/>
      <c r="AT295" s="161"/>
      <c r="AU295" s="1"/>
      <c r="AV295" s="1"/>
      <c r="AW295" s="1" t="str">
        <f t="shared" si="54"/>
        <v/>
      </c>
      <c r="AX295" s="55"/>
      <c r="AY295" s="161"/>
      <c r="AZ295" s="1"/>
      <c r="BA295" s="1"/>
      <c r="BB295" s="1" t="str">
        <f t="shared" si="55"/>
        <v/>
      </c>
      <c r="BC295" s="55"/>
      <c r="BD295" s="161"/>
      <c r="BE295" s="1"/>
      <c r="BF295" s="1"/>
      <c r="BG295" s="1" t="str">
        <f t="shared" si="56"/>
        <v/>
      </c>
      <c r="BH295" s="55"/>
      <c r="BI295" s="161"/>
      <c r="BJ295" s="1"/>
      <c r="BK295" s="1"/>
      <c r="BL295" s="1" t="str">
        <f t="shared" si="57"/>
        <v/>
      </c>
      <c r="BM295" s="55"/>
      <c r="BN295" s="161"/>
      <c r="BO295" s="1"/>
      <c r="BP295" s="1"/>
      <c r="BQ295" s="1" t="str">
        <f t="shared" si="58"/>
        <v/>
      </c>
      <c r="BR295" s="55"/>
      <c r="BS295" s="161"/>
    </row>
    <row r="296" spans="1:71" ht="15">
      <c r="A296" s="97"/>
      <c r="B296" s="97"/>
      <c r="C296" s="97"/>
      <c r="D296" s="97"/>
      <c r="E296" s="97"/>
      <c r="F296" s="97"/>
      <c r="G296" s="1"/>
      <c r="H296" s="1"/>
      <c r="I296" s="1"/>
      <c r="J296" s="4"/>
      <c r="K296" s="4"/>
      <c r="L296" s="4"/>
      <c r="M296" s="159"/>
      <c r="N296" s="176"/>
      <c r="O296" s="161"/>
      <c r="P296" s="161"/>
      <c r="Q296" s="161"/>
      <c r="R296" s="4"/>
      <c r="S296" s="4"/>
      <c r="T296" s="161"/>
      <c r="U296" s="161"/>
      <c r="V296" s="1"/>
      <c r="W296" s="1"/>
      <c r="X296" s="1" t="str">
        <f t="shared" si="49"/>
        <v/>
      </c>
      <c r="Y296" s="55"/>
      <c r="Z296" s="161"/>
      <c r="AA296" s="1"/>
      <c r="AB296" s="1"/>
      <c r="AC296" s="1" t="str">
        <f t="shared" si="50"/>
        <v/>
      </c>
      <c r="AD296" s="55"/>
      <c r="AE296" s="161"/>
      <c r="AF296" s="1"/>
      <c r="AG296" s="1"/>
      <c r="AH296" s="1" t="str">
        <f t="shared" si="51"/>
        <v/>
      </c>
      <c r="AI296" s="55"/>
      <c r="AJ296" s="161"/>
      <c r="AK296" s="1"/>
      <c r="AL296" s="1"/>
      <c r="AM296" s="1" t="str">
        <f t="shared" si="52"/>
        <v/>
      </c>
      <c r="AN296" s="55"/>
      <c r="AO296" s="161"/>
      <c r="AP296" s="1"/>
      <c r="AQ296" s="1"/>
      <c r="AR296" s="1" t="str">
        <f t="shared" si="53"/>
        <v/>
      </c>
      <c r="AS296" s="55"/>
      <c r="AT296" s="161"/>
      <c r="AU296" s="1"/>
      <c r="AV296" s="1"/>
      <c r="AW296" s="1" t="str">
        <f t="shared" si="54"/>
        <v/>
      </c>
      <c r="AX296" s="55"/>
      <c r="AY296" s="161"/>
      <c r="AZ296" s="1"/>
      <c r="BA296" s="1"/>
      <c r="BB296" s="1" t="str">
        <f t="shared" si="55"/>
        <v/>
      </c>
      <c r="BC296" s="55"/>
      <c r="BD296" s="161"/>
      <c r="BE296" s="1"/>
      <c r="BF296" s="1"/>
      <c r="BG296" s="1" t="str">
        <f t="shared" si="56"/>
        <v/>
      </c>
      <c r="BH296" s="55"/>
      <c r="BI296" s="161"/>
      <c r="BJ296" s="1"/>
      <c r="BK296" s="1"/>
      <c r="BL296" s="1" t="str">
        <f t="shared" si="57"/>
        <v/>
      </c>
      <c r="BM296" s="55"/>
      <c r="BN296" s="161"/>
      <c r="BO296" s="1"/>
      <c r="BP296" s="1"/>
      <c r="BQ296" s="1" t="str">
        <f t="shared" si="58"/>
        <v/>
      </c>
      <c r="BR296" s="55"/>
      <c r="BS296" s="161"/>
    </row>
    <row r="297" spans="1:71" ht="15">
      <c r="A297" s="97"/>
      <c r="B297" s="97"/>
      <c r="C297" s="97"/>
      <c r="D297" s="97"/>
      <c r="E297" s="97"/>
      <c r="F297" s="97"/>
      <c r="G297" s="1"/>
      <c r="H297" s="1"/>
      <c r="I297" s="1"/>
      <c r="J297" s="4"/>
      <c r="K297" s="4"/>
      <c r="L297" s="4"/>
      <c r="M297" s="159"/>
      <c r="N297" s="176"/>
      <c r="O297" s="161"/>
      <c r="P297" s="161"/>
      <c r="Q297" s="161"/>
      <c r="R297" s="4"/>
      <c r="S297" s="4"/>
      <c r="T297" s="161"/>
      <c r="U297" s="161"/>
      <c r="V297" s="1"/>
      <c r="W297" s="1"/>
      <c r="X297" s="1" t="str">
        <f t="shared" si="49"/>
        <v/>
      </c>
      <c r="Y297" s="55"/>
      <c r="Z297" s="161"/>
      <c r="AA297" s="1"/>
      <c r="AB297" s="1"/>
      <c r="AC297" s="1" t="str">
        <f t="shared" si="50"/>
        <v/>
      </c>
      <c r="AD297" s="55"/>
      <c r="AE297" s="161"/>
      <c r="AF297" s="1"/>
      <c r="AG297" s="1"/>
      <c r="AH297" s="1" t="str">
        <f t="shared" si="51"/>
        <v/>
      </c>
      <c r="AI297" s="55"/>
      <c r="AJ297" s="161"/>
      <c r="AK297" s="1"/>
      <c r="AL297" s="1"/>
      <c r="AM297" s="1" t="str">
        <f t="shared" si="52"/>
        <v/>
      </c>
      <c r="AN297" s="55"/>
      <c r="AO297" s="161"/>
      <c r="AP297" s="1"/>
      <c r="AQ297" s="1"/>
      <c r="AR297" s="1" t="str">
        <f t="shared" si="53"/>
        <v/>
      </c>
      <c r="AS297" s="55"/>
      <c r="AT297" s="161"/>
      <c r="AU297" s="1"/>
      <c r="AV297" s="1"/>
      <c r="AW297" s="1" t="str">
        <f t="shared" si="54"/>
        <v/>
      </c>
      <c r="AX297" s="55"/>
      <c r="AY297" s="161"/>
      <c r="AZ297" s="1"/>
      <c r="BA297" s="1"/>
      <c r="BB297" s="1" t="str">
        <f t="shared" si="55"/>
        <v/>
      </c>
      <c r="BC297" s="55"/>
      <c r="BD297" s="161"/>
      <c r="BE297" s="1"/>
      <c r="BF297" s="1"/>
      <c r="BG297" s="1" t="str">
        <f t="shared" si="56"/>
        <v/>
      </c>
      <c r="BH297" s="55"/>
      <c r="BI297" s="161"/>
      <c r="BJ297" s="1"/>
      <c r="BK297" s="1"/>
      <c r="BL297" s="1" t="str">
        <f t="shared" si="57"/>
        <v/>
      </c>
      <c r="BM297" s="55"/>
      <c r="BN297" s="161"/>
      <c r="BO297" s="1"/>
      <c r="BP297" s="1"/>
      <c r="BQ297" s="1" t="str">
        <f t="shared" si="58"/>
        <v/>
      </c>
      <c r="BR297" s="55"/>
      <c r="BS297" s="161"/>
    </row>
    <row r="298" spans="1:71" ht="15">
      <c r="A298" s="97"/>
      <c r="B298" s="97"/>
      <c r="C298" s="97"/>
      <c r="D298" s="97"/>
      <c r="E298" s="97"/>
      <c r="F298" s="97"/>
      <c r="G298" s="1"/>
      <c r="H298" s="1"/>
      <c r="I298" s="1"/>
      <c r="J298" s="4"/>
      <c r="K298" s="4"/>
      <c r="L298" s="4"/>
      <c r="M298" s="159"/>
      <c r="N298" s="176"/>
      <c r="O298" s="161"/>
      <c r="P298" s="161"/>
      <c r="Q298" s="161"/>
      <c r="R298" s="4"/>
      <c r="S298" s="4"/>
      <c r="T298" s="161"/>
      <c r="U298" s="161"/>
      <c r="V298" s="1"/>
      <c r="W298" s="1"/>
      <c r="X298" s="1" t="str">
        <f t="shared" si="49"/>
        <v/>
      </c>
      <c r="Y298" s="55"/>
      <c r="Z298" s="161"/>
      <c r="AA298" s="1"/>
      <c r="AB298" s="1"/>
      <c r="AC298" s="1" t="str">
        <f t="shared" si="50"/>
        <v/>
      </c>
      <c r="AD298" s="55"/>
      <c r="AE298" s="161"/>
      <c r="AF298" s="1"/>
      <c r="AG298" s="1"/>
      <c r="AH298" s="1" t="str">
        <f t="shared" si="51"/>
        <v/>
      </c>
      <c r="AI298" s="55"/>
      <c r="AJ298" s="161"/>
      <c r="AK298" s="1"/>
      <c r="AL298" s="1"/>
      <c r="AM298" s="1" t="str">
        <f t="shared" si="52"/>
        <v/>
      </c>
      <c r="AN298" s="55"/>
      <c r="AO298" s="161"/>
      <c r="AP298" s="1"/>
      <c r="AQ298" s="1"/>
      <c r="AR298" s="1" t="str">
        <f t="shared" si="53"/>
        <v/>
      </c>
      <c r="AS298" s="55"/>
      <c r="AT298" s="161"/>
      <c r="AU298" s="1"/>
      <c r="AV298" s="1"/>
      <c r="AW298" s="1" t="str">
        <f t="shared" si="54"/>
        <v/>
      </c>
      <c r="AX298" s="55"/>
      <c r="AY298" s="161"/>
      <c r="AZ298" s="1"/>
      <c r="BA298" s="1"/>
      <c r="BB298" s="1" t="str">
        <f t="shared" si="55"/>
        <v/>
      </c>
      <c r="BC298" s="55"/>
      <c r="BD298" s="161"/>
      <c r="BE298" s="1"/>
      <c r="BF298" s="1"/>
      <c r="BG298" s="1" t="str">
        <f t="shared" si="56"/>
        <v/>
      </c>
      <c r="BH298" s="55"/>
      <c r="BI298" s="161"/>
      <c r="BJ298" s="1"/>
      <c r="BK298" s="1"/>
      <c r="BL298" s="1" t="str">
        <f t="shared" si="57"/>
        <v/>
      </c>
      <c r="BM298" s="55"/>
      <c r="BN298" s="161"/>
      <c r="BO298" s="1"/>
      <c r="BP298" s="1"/>
      <c r="BQ298" s="1" t="str">
        <f t="shared" si="58"/>
        <v/>
      </c>
      <c r="BR298" s="55"/>
      <c r="BS298" s="161"/>
    </row>
    <row r="299" spans="1:71" ht="15">
      <c r="A299" s="97"/>
      <c r="B299" s="97"/>
      <c r="C299" s="97"/>
      <c r="D299" s="97"/>
      <c r="E299" s="97"/>
      <c r="F299" s="97"/>
      <c r="G299" s="1"/>
      <c r="H299" s="1"/>
      <c r="I299" s="1"/>
      <c r="J299" s="4"/>
      <c r="K299" s="4"/>
      <c r="L299" s="4"/>
      <c r="M299" s="159"/>
      <c r="N299" s="176"/>
      <c r="O299" s="161"/>
      <c r="P299" s="161"/>
      <c r="Q299" s="161"/>
      <c r="R299" s="4"/>
      <c r="S299" s="4"/>
      <c r="T299" s="161"/>
      <c r="U299" s="161"/>
      <c r="V299" s="1"/>
      <c r="W299" s="1"/>
      <c r="X299" s="1" t="str">
        <f t="shared" si="49"/>
        <v/>
      </c>
      <c r="Y299" s="55"/>
      <c r="Z299" s="161"/>
      <c r="AA299" s="1"/>
      <c r="AB299" s="1"/>
      <c r="AC299" s="1" t="str">
        <f t="shared" si="50"/>
        <v/>
      </c>
      <c r="AD299" s="55"/>
      <c r="AE299" s="161"/>
      <c r="AF299" s="1"/>
      <c r="AG299" s="1"/>
      <c r="AH299" s="1" t="str">
        <f t="shared" si="51"/>
        <v/>
      </c>
      <c r="AI299" s="55"/>
      <c r="AJ299" s="161"/>
      <c r="AK299" s="1"/>
      <c r="AL299" s="1"/>
      <c r="AM299" s="1" t="str">
        <f t="shared" si="52"/>
        <v/>
      </c>
      <c r="AN299" s="55"/>
      <c r="AO299" s="161"/>
      <c r="AP299" s="1"/>
      <c r="AQ299" s="1"/>
      <c r="AR299" s="1" t="str">
        <f t="shared" si="53"/>
        <v/>
      </c>
      <c r="AS299" s="55"/>
      <c r="AT299" s="161"/>
      <c r="AU299" s="1"/>
      <c r="AV299" s="1"/>
      <c r="AW299" s="1" t="str">
        <f t="shared" si="54"/>
        <v/>
      </c>
      <c r="AX299" s="55"/>
      <c r="AY299" s="161"/>
      <c r="AZ299" s="1"/>
      <c r="BA299" s="1"/>
      <c r="BB299" s="1" t="str">
        <f t="shared" si="55"/>
        <v/>
      </c>
      <c r="BC299" s="55"/>
      <c r="BD299" s="161"/>
      <c r="BE299" s="1"/>
      <c r="BF299" s="1"/>
      <c r="BG299" s="1" t="str">
        <f t="shared" si="56"/>
        <v/>
      </c>
      <c r="BH299" s="55"/>
      <c r="BI299" s="161"/>
      <c r="BJ299" s="1"/>
      <c r="BK299" s="1"/>
      <c r="BL299" s="1" t="str">
        <f t="shared" si="57"/>
        <v/>
      </c>
      <c r="BM299" s="55"/>
      <c r="BN299" s="161"/>
      <c r="BO299" s="1"/>
      <c r="BP299" s="1"/>
      <c r="BQ299" s="1" t="str">
        <f t="shared" si="58"/>
        <v/>
      </c>
      <c r="BR299" s="55"/>
      <c r="BS299" s="161"/>
    </row>
    <row r="300" spans="1:71" ht="15">
      <c r="A300" s="97"/>
      <c r="B300" s="97"/>
      <c r="C300" s="97"/>
      <c r="D300" s="97"/>
      <c r="E300" s="97"/>
      <c r="F300" s="97"/>
      <c r="G300" s="1"/>
      <c r="H300" s="1"/>
      <c r="I300" s="1"/>
      <c r="J300" s="4"/>
      <c r="K300" s="4"/>
      <c r="L300" s="4"/>
      <c r="M300" s="159"/>
      <c r="N300" s="176"/>
      <c r="O300" s="161"/>
      <c r="P300" s="161"/>
      <c r="Q300" s="161"/>
      <c r="R300" s="4"/>
      <c r="S300" s="4"/>
      <c r="T300" s="161"/>
      <c r="U300" s="161"/>
      <c r="V300" s="1"/>
      <c r="W300" s="1"/>
      <c r="X300" s="1" t="str">
        <f t="shared" si="49"/>
        <v/>
      </c>
      <c r="Y300" s="55"/>
      <c r="Z300" s="161"/>
      <c r="AA300" s="1"/>
      <c r="AB300" s="1"/>
      <c r="AC300" s="1" t="str">
        <f t="shared" si="50"/>
        <v/>
      </c>
      <c r="AD300" s="55"/>
      <c r="AE300" s="161"/>
      <c r="AF300" s="1"/>
      <c r="AG300" s="1"/>
      <c r="AH300" s="1" t="str">
        <f t="shared" si="51"/>
        <v/>
      </c>
      <c r="AI300" s="55"/>
      <c r="AJ300" s="161"/>
      <c r="AK300" s="1"/>
      <c r="AL300" s="1"/>
      <c r="AM300" s="1" t="str">
        <f t="shared" si="52"/>
        <v/>
      </c>
      <c r="AN300" s="55"/>
      <c r="AO300" s="161"/>
      <c r="AP300" s="1"/>
      <c r="AQ300" s="1"/>
      <c r="AR300" s="1" t="str">
        <f t="shared" si="53"/>
        <v/>
      </c>
      <c r="AS300" s="55"/>
      <c r="AT300" s="161"/>
      <c r="AU300" s="1"/>
      <c r="AV300" s="1"/>
      <c r="AW300" s="1" t="str">
        <f t="shared" si="54"/>
        <v/>
      </c>
      <c r="AX300" s="55"/>
      <c r="AY300" s="161"/>
      <c r="AZ300" s="1"/>
      <c r="BA300" s="1"/>
      <c r="BB300" s="1" t="str">
        <f t="shared" si="55"/>
        <v/>
      </c>
      <c r="BC300" s="55"/>
      <c r="BD300" s="161"/>
      <c r="BE300" s="1"/>
      <c r="BF300" s="1"/>
      <c r="BG300" s="1" t="str">
        <f t="shared" si="56"/>
        <v/>
      </c>
      <c r="BH300" s="55"/>
      <c r="BI300" s="161"/>
      <c r="BJ300" s="1"/>
      <c r="BK300" s="1"/>
      <c r="BL300" s="1" t="str">
        <f t="shared" si="57"/>
        <v/>
      </c>
      <c r="BM300" s="55"/>
      <c r="BN300" s="161"/>
      <c r="BO300" s="1"/>
      <c r="BP300" s="1"/>
      <c r="BQ300" s="1" t="str">
        <f t="shared" si="58"/>
        <v/>
      </c>
      <c r="BR300" s="55"/>
      <c r="BS300" s="161"/>
    </row>
    <row r="301" spans="1:71" ht="15">
      <c r="A301" s="97"/>
      <c r="B301" s="97"/>
      <c r="C301" s="97"/>
      <c r="D301" s="97"/>
      <c r="E301" s="97"/>
      <c r="F301" s="97"/>
      <c r="G301" s="1"/>
      <c r="H301" s="1"/>
      <c r="I301" s="1"/>
      <c r="J301" s="4"/>
      <c r="K301" s="4"/>
      <c r="L301" s="4"/>
      <c r="M301" s="159"/>
      <c r="N301" s="176"/>
      <c r="O301" s="161"/>
      <c r="P301" s="161"/>
      <c r="Q301" s="161"/>
      <c r="R301" s="4"/>
      <c r="S301" s="4"/>
      <c r="T301" s="161"/>
      <c r="U301" s="161"/>
      <c r="V301" s="1"/>
      <c r="W301" s="1"/>
      <c r="X301" s="1" t="str">
        <f t="shared" si="49"/>
        <v/>
      </c>
      <c r="Y301" s="55"/>
      <c r="Z301" s="161"/>
      <c r="AA301" s="1"/>
      <c r="AB301" s="1"/>
      <c r="AC301" s="1" t="str">
        <f t="shared" si="50"/>
        <v/>
      </c>
      <c r="AD301" s="55"/>
      <c r="AE301" s="161"/>
      <c r="AF301" s="1"/>
      <c r="AG301" s="1"/>
      <c r="AH301" s="1" t="str">
        <f t="shared" si="51"/>
        <v/>
      </c>
      <c r="AI301" s="55"/>
      <c r="AJ301" s="161"/>
      <c r="AK301" s="1"/>
      <c r="AL301" s="1"/>
      <c r="AM301" s="1" t="str">
        <f t="shared" si="52"/>
        <v/>
      </c>
      <c r="AN301" s="55"/>
      <c r="AO301" s="161"/>
      <c r="AP301" s="1"/>
      <c r="AQ301" s="1"/>
      <c r="AR301" s="1" t="str">
        <f t="shared" si="53"/>
        <v/>
      </c>
      <c r="AS301" s="55"/>
      <c r="AT301" s="161"/>
      <c r="AU301" s="1"/>
      <c r="AV301" s="1"/>
      <c r="AW301" s="1" t="str">
        <f t="shared" si="54"/>
        <v/>
      </c>
      <c r="AX301" s="55"/>
      <c r="AY301" s="161"/>
      <c r="AZ301" s="1"/>
      <c r="BA301" s="1"/>
      <c r="BB301" s="1" t="str">
        <f t="shared" si="55"/>
        <v/>
      </c>
      <c r="BC301" s="55"/>
      <c r="BD301" s="161"/>
      <c r="BE301" s="1"/>
      <c r="BF301" s="1"/>
      <c r="BG301" s="1" t="str">
        <f t="shared" si="56"/>
        <v/>
      </c>
      <c r="BH301" s="55"/>
      <c r="BI301" s="161"/>
      <c r="BJ301" s="1"/>
      <c r="BK301" s="1"/>
      <c r="BL301" s="1" t="str">
        <f t="shared" si="57"/>
        <v/>
      </c>
      <c r="BM301" s="55"/>
      <c r="BN301" s="161"/>
      <c r="BO301" s="1"/>
      <c r="BP301" s="1"/>
      <c r="BQ301" s="1" t="str">
        <f t="shared" si="58"/>
        <v/>
      </c>
      <c r="BR301" s="55"/>
      <c r="BS301" s="161"/>
    </row>
    <row r="302" spans="1:71" ht="15">
      <c r="A302" s="97"/>
      <c r="B302" s="97"/>
      <c r="C302" s="97"/>
      <c r="D302" s="97"/>
      <c r="E302" s="97"/>
      <c r="F302" s="97"/>
      <c r="G302" s="1"/>
      <c r="H302" s="1"/>
      <c r="I302" s="1"/>
      <c r="J302" s="4"/>
      <c r="K302" s="4"/>
      <c r="L302" s="4"/>
      <c r="M302" s="159"/>
      <c r="N302" s="176"/>
      <c r="O302" s="161"/>
      <c r="P302" s="161"/>
      <c r="Q302" s="161"/>
      <c r="R302" s="4"/>
      <c r="S302" s="4"/>
      <c r="T302" s="161"/>
      <c r="U302" s="161"/>
      <c r="V302" s="1"/>
      <c r="W302" s="1"/>
      <c r="X302" s="1" t="str">
        <f t="shared" si="49"/>
        <v/>
      </c>
      <c r="Y302" s="55"/>
      <c r="Z302" s="161"/>
      <c r="AA302" s="1"/>
      <c r="AB302" s="1"/>
      <c r="AC302" s="1" t="str">
        <f t="shared" si="50"/>
        <v/>
      </c>
      <c r="AD302" s="55"/>
      <c r="AE302" s="161"/>
      <c r="AF302" s="1"/>
      <c r="AG302" s="1"/>
      <c r="AH302" s="1" t="str">
        <f t="shared" si="51"/>
        <v/>
      </c>
      <c r="AI302" s="55"/>
      <c r="AJ302" s="161"/>
      <c r="AK302" s="1"/>
      <c r="AL302" s="1"/>
      <c r="AM302" s="1" t="str">
        <f t="shared" si="52"/>
        <v/>
      </c>
      <c r="AN302" s="55"/>
      <c r="AO302" s="161"/>
      <c r="AP302" s="1"/>
      <c r="AQ302" s="1"/>
      <c r="AR302" s="1" t="str">
        <f t="shared" si="53"/>
        <v/>
      </c>
      <c r="AS302" s="55"/>
      <c r="AT302" s="161"/>
      <c r="AU302" s="1"/>
      <c r="AV302" s="1"/>
      <c r="AW302" s="1" t="str">
        <f t="shared" si="54"/>
        <v/>
      </c>
      <c r="AX302" s="55"/>
      <c r="AY302" s="161"/>
      <c r="AZ302" s="1"/>
      <c r="BA302" s="1"/>
      <c r="BB302" s="1" t="str">
        <f t="shared" si="55"/>
        <v/>
      </c>
      <c r="BC302" s="55"/>
      <c r="BD302" s="161"/>
      <c r="BE302" s="1"/>
      <c r="BF302" s="1"/>
      <c r="BG302" s="1" t="str">
        <f t="shared" si="56"/>
        <v/>
      </c>
      <c r="BH302" s="55"/>
      <c r="BI302" s="161"/>
      <c r="BJ302" s="1"/>
      <c r="BK302" s="1"/>
      <c r="BL302" s="1" t="str">
        <f t="shared" si="57"/>
        <v/>
      </c>
      <c r="BM302" s="55"/>
      <c r="BN302" s="161"/>
      <c r="BO302" s="1"/>
      <c r="BP302" s="1"/>
      <c r="BQ302" s="1" t="str">
        <f t="shared" si="58"/>
        <v/>
      </c>
      <c r="BR302" s="55"/>
      <c r="BS302" s="161"/>
    </row>
    <row r="303" spans="1:71" ht="15">
      <c r="A303" s="97"/>
      <c r="B303" s="97"/>
      <c r="C303" s="97"/>
      <c r="D303" s="97"/>
      <c r="E303" s="97"/>
      <c r="F303" s="97"/>
      <c r="G303" s="1"/>
      <c r="H303" s="1"/>
      <c r="I303" s="1"/>
      <c r="J303" s="4"/>
      <c r="K303" s="4"/>
      <c r="L303" s="4"/>
      <c r="M303" s="159"/>
      <c r="N303" s="176"/>
      <c r="O303" s="161"/>
      <c r="P303" s="161"/>
      <c r="Q303" s="161"/>
      <c r="R303" s="4"/>
      <c r="S303" s="4"/>
      <c r="T303" s="161"/>
      <c r="U303" s="161"/>
      <c r="V303" s="1"/>
      <c r="W303" s="1"/>
      <c r="X303" s="1" t="str">
        <f t="shared" si="49"/>
        <v/>
      </c>
      <c r="Y303" s="55"/>
      <c r="Z303" s="161"/>
      <c r="AA303" s="1"/>
      <c r="AB303" s="1"/>
      <c r="AC303" s="1" t="str">
        <f t="shared" si="50"/>
        <v/>
      </c>
      <c r="AD303" s="55"/>
      <c r="AE303" s="161"/>
      <c r="AF303" s="1"/>
      <c r="AG303" s="1"/>
      <c r="AH303" s="1" t="str">
        <f t="shared" si="51"/>
        <v/>
      </c>
      <c r="AI303" s="55"/>
      <c r="AJ303" s="161"/>
      <c r="AK303" s="1"/>
      <c r="AL303" s="1"/>
      <c r="AM303" s="1" t="str">
        <f t="shared" si="52"/>
        <v/>
      </c>
      <c r="AN303" s="55"/>
      <c r="AO303" s="161"/>
      <c r="AP303" s="1"/>
      <c r="AQ303" s="1"/>
      <c r="AR303" s="1" t="str">
        <f t="shared" si="53"/>
        <v/>
      </c>
      <c r="AS303" s="55"/>
      <c r="AT303" s="161"/>
      <c r="AU303" s="1"/>
      <c r="AV303" s="1"/>
      <c r="AW303" s="1" t="str">
        <f t="shared" si="54"/>
        <v/>
      </c>
      <c r="AX303" s="55"/>
      <c r="AY303" s="161"/>
      <c r="AZ303" s="1"/>
      <c r="BA303" s="1"/>
      <c r="BB303" s="1" t="str">
        <f t="shared" si="55"/>
        <v/>
      </c>
      <c r="BC303" s="55"/>
      <c r="BD303" s="161"/>
      <c r="BE303" s="1"/>
      <c r="BF303" s="1"/>
      <c r="BG303" s="1" t="str">
        <f t="shared" si="56"/>
        <v/>
      </c>
      <c r="BH303" s="55"/>
      <c r="BI303" s="161"/>
      <c r="BJ303" s="1"/>
      <c r="BK303" s="1"/>
      <c r="BL303" s="1" t="str">
        <f t="shared" si="57"/>
        <v/>
      </c>
      <c r="BM303" s="55"/>
      <c r="BN303" s="161"/>
      <c r="BO303" s="1"/>
      <c r="BP303" s="1"/>
      <c r="BQ303" s="1" t="str">
        <f t="shared" si="58"/>
        <v/>
      </c>
      <c r="BR303" s="55"/>
      <c r="BS303" s="161"/>
    </row>
    <row r="304" spans="1:71" ht="15">
      <c r="A304" s="97"/>
      <c r="B304" s="97"/>
      <c r="C304" s="97"/>
      <c r="D304" s="97"/>
      <c r="E304" s="97"/>
      <c r="F304" s="97"/>
      <c r="G304" s="1"/>
      <c r="H304" s="1"/>
      <c r="I304" s="1"/>
      <c r="J304" s="4"/>
      <c r="K304" s="4"/>
      <c r="L304" s="4"/>
      <c r="M304" s="159"/>
      <c r="N304" s="176"/>
      <c r="O304" s="161"/>
      <c r="P304" s="161"/>
      <c r="Q304" s="161"/>
      <c r="R304" s="4"/>
      <c r="S304" s="4"/>
      <c r="T304" s="161"/>
      <c r="U304" s="161"/>
      <c r="V304" s="1"/>
      <c r="W304" s="1"/>
      <c r="X304" s="1" t="str">
        <f t="shared" si="49"/>
        <v/>
      </c>
      <c r="Y304" s="55"/>
      <c r="Z304" s="161"/>
      <c r="AA304" s="1"/>
      <c r="AB304" s="1"/>
      <c r="AC304" s="1" t="str">
        <f t="shared" si="50"/>
        <v/>
      </c>
      <c r="AD304" s="55"/>
      <c r="AE304" s="161"/>
      <c r="AF304" s="1"/>
      <c r="AG304" s="1"/>
      <c r="AH304" s="1" t="str">
        <f t="shared" si="51"/>
        <v/>
      </c>
      <c r="AI304" s="55"/>
      <c r="AJ304" s="161"/>
      <c r="AK304" s="1"/>
      <c r="AL304" s="1"/>
      <c r="AM304" s="1" t="str">
        <f t="shared" si="52"/>
        <v/>
      </c>
      <c r="AN304" s="55"/>
      <c r="AO304" s="161"/>
      <c r="AP304" s="1"/>
      <c r="AQ304" s="1"/>
      <c r="AR304" s="1" t="str">
        <f t="shared" si="53"/>
        <v/>
      </c>
      <c r="AS304" s="55"/>
      <c r="AT304" s="161"/>
      <c r="AU304" s="1"/>
      <c r="AV304" s="1"/>
      <c r="AW304" s="1" t="str">
        <f t="shared" si="54"/>
        <v/>
      </c>
      <c r="AX304" s="55"/>
      <c r="AY304" s="161"/>
      <c r="AZ304" s="1"/>
      <c r="BA304" s="1"/>
      <c r="BB304" s="1" t="str">
        <f t="shared" si="55"/>
        <v/>
      </c>
      <c r="BC304" s="55"/>
      <c r="BD304" s="161"/>
      <c r="BE304" s="1"/>
      <c r="BF304" s="1"/>
      <c r="BG304" s="1" t="str">
        <f t="shared" si="56"/>
        <v/>
      </c>
      <c r="BH304" s="55"/>
      <c r="BI304" s="161"/>
      <c r="BJ304" s="1"/>
      <c r="BK304" s="1"/>
      <c r="BL304" s="1" t="str">
        <f t="shared" si="57"/>
        <v/>
      </c>
      <c r="BM304" s="55"/>
      <c r="BN304" s="161"/>
      <c r="BO304" s="1"/>
      <c r="BP304" s="1"/>
      <c r="BQ304" s="1" t="str">
        <f t="shared" si="58"/>
        <v/>
      </c>
      <c r="BR304" s="55"/>
      <c r="BS304" s="161"/>
    </row>
    <row r="305" spans="1:71" ht="15">
      <c r="A305" s="97"/>
      <c r="B305" s="97"/>
      <c r="C305" s="97"/>
      <c r="D305" s="97"/>
      <c r="E305" s="97"/>
      <c r="F305" s="97"/>
      <c r="G305" s="1"/>
      <c r="H305" s="1"/>
      <c r="I305" s="1"/>
      <c r="J305" s="4"/>
      <c r="K305" s="4"/>
      <c r="L305" s="4"/>
      <c r="M305" s="159"/>
      <c r="N305" s="176"/>
      <c r="O305" s="161"/>
      <c r="P305" s="161"/>
      <c r="Q305" s="161"/>
      <c r="R305" s="4"/>
      <c r="S305" s="4"/>
      <c r="T305" s="161"/>
      <c r="U305" s="161"/>
      <c r="V305" s="1"/>
      <c r="W305" s="1"/>
      <c r="X305" s="1" t="str">
        <f t="shared" si="49"/>
        <v/>
      </c>
      <c r="Y305" s="55"/>
      <c r="Z305" s="161"/>
      <c r="AA305" s="1"/>
      <c r="AB305" s="1"/>
      <c r="AC305" s="1" t="str">
        <f t="shared" si="50"/>
        <v/>
      </c>
      <c r="AD305" s="55"/>
      <c r="AE305" s="161"/>
      <c r="AF305" s="1"/>
      <c r="AG305" s="1"/>
      <c r="AH305" s="1" t="str">
        <f t="shared" si="51"/>
        <v/>
      </c>
      <c r="AI305" s="55"/>
      <c r="AJ305" s="161"/>
      <c r="AK305" s="1"/>
      <c r="AL305" s="1"/>
      <c r="AM305" s="1" t="str">
        <f t="shared" si="52"/>
        <v/>
      </c>
      <c r="AN305" s="55"/>
      <c r="AO305" s="161"/>
      <c r="AP305" s="1"/>
      <c r="AQ305" s="1"/>
      <c r="AR305" s="1" t="str">
        <f t="shared" si="53"/>
        <v/>
      </c>
      <c r="AS305" s="55"/>
      <c r="AT305" s="161"/>
      <c r="AU305" s="1"/>
      <c r="AV305" s="1"/>
      <c r="AW305" s="1" t="str">
        <f t="shared" si="54"/>
        <v/>
      </c>
      <c r="AX305" s="55"/>
      <c r="AY305" s="161"/>
      <c r="AZ305" s="1"/>
      <c r="BA305" s="1"/>
      <c r="BB305" s="1" t="str">
        <f t="shared" si="55"/>
        <v/>
      </c>
      <c r="BC305" s="55"/>
      <c r="BD305" s="161"/>
      <c r="BE305" s="1"/>
      <c r="BF305" s="1"/>
      <c r="BG305" s="1" t="str">
        <f t="shared" si="56"/>
        <v/>
      </c>
      <c r="BH305" s="55"/>
      <c r="BI305" s="161"/>
      <c r="BJ305" s="1"/>
      <c r="BK305" s="1"/>
      <c r="BL305" s="1" t="str">
        <f t="shared" si="57"/>
        <v/>
      </c>
      <c r="BM305" s="55"/>
      <c r="BN305" s="161"/>
      <c r="BO305" s="1"/>
      <c r="BP305" s="1"/>
      <c r="BQ305" s="1" t="str">
        <f t="shared" si="58"/>
        <v/>
      </c>
      <c r="BR305" s="55"/>
      <c r="BS305" s="161"/>
    </row>
    <row r="306" spans="1:71" ht="15">
      <c r="A306" s="97"/>
      <c r="B306" s="97"/>
      <c r="C306" s="97"/>
      <c r="D306" s="97"/>
      <c r="E306" s="97"/>
      <c r="F306" s="97"/>
      <c r="G306" s="1"/>
      <c r="H306" s="1"/>
      <c r="I306" s="1"/>
      <c r="J306" s="4"/>
      <c r="K306" s="4"/>
      <c r="L306" s="4"/>
      <c r="M306" s="159"/>
      <c r="N306" s="176"/>
      <c r="O306" s="161"/>
      <c r="P306" s="161"/>
      <c r="Q306" s="161"/>
      <c r="R306" s="4"/>
      <c r="S306" s="4"/>
      <c r="T306" s="161"/>
      <c r="U306" s="161"/>
      <c r="V306" s="1"/>
      <c r="W306" s="1"/>
      <c r="X306" s="1" t="str">
        <f t="shared" si="49"/>
        <v/>
      </c>
      <c r="Y306" s="55"/>
      <c r="Z306" s="161"/>
      <c r="AA306" s="1"/>
      <c r="AB306" s="1"/>
      <c r="AC306" s="1" t="str">
        <f t="shared" si="50"/>
        <v/>
      </c>
      <c r="AD306" s="55"/>
      <c r="AE306" s="161"/>
      <c r="AF306" s="1"/>
      <c r="AG306" s="1"/>
      <c r="AH306" s="1" t="str">
        <f t="shared" si="51"/>
        <v/>
      </c>
      <c r="AI306" s="55"/>
      <c r="AJ306" s="161"/>
      <c r="AK306" s="1"/>
      <c r="AL306" s="1"/>
      <c r="AM306" s="1" t="str">
        <f t="shared" si="52"/>
        <v/>
      </c>
      <c r="AN306" s="55"/>
      <c r="AO306" s="161"/>
      <c r="AP306" s="1"/>
      <c r="AQ306" s="1"/>
      <c r="AR306" s="1" t="str">
        <f t="shared" si="53"/>
        <v/>
      </c>
      <c r="AS306" s="55"/>
      <c r="AT306" s="161"/>
      <c r="AU306" s="1"/>
      <c r="AV306" s="1"/>
      <c r="AW306" s="1" t="str">
        <f t="shared" si="54"/>
        <v/>
      </c>
      <c r="AX306" s="55"/>
      <c r="AY306" s="161"/>
      <c r="AZ306" s="1"/>
      <c r="BA306" s="1"/>
      <c r="BB306" s="1" t="str">
        <f t="shared" si="55"/>
        <v/>
      </c>
      <c r="BC306" s="55"/>
      <c r="BD306" s="161"/>
      <c r="BE306" s="1"/>
      <c r="BF306" s="1"/>
      <c r="BG306" s="1" t="str">
        <f t="shared" si="56"/>
        <v/>
      </c>
      <c r="BH306" s="55"/>
      <c r="BI306" s="161"/>
      <c r="BJ306" s="1"/>
      <c r="BK306" s="1"/>
      <c r="BL306" s="1" t="str">
        <f t="shared" si="57"/>
        <v/>
      </c>
      <c r="BM306" s="55"/>
      <c r="BN306" s="161"/>
      <c r="BO306" s="1"/>
      <c r="BP306" s="1"/>
      <c r="BQ306" s="1" t="str">
        <f t="shared" si="58"/>
        <v/>
      </c>
      <c r="BR306" s="55"/>
      <c r="BS306" s="161"/>
    </row>
    <row r="307" spans="1:71" ht="15">
      <c r="A307" s="97"/>
      <c r="B307" s="97"/>
      <c r="C307" s="97"/>
      <c r="D307" s="97"/>
      <c r="E307" s="97"/>
      <c r="F307" s="97"/>
      <c r="G307" s="1"/>
      <c r="H307" s="1"/>
      <c r="I307" s="1"/>
      <c r="J307" s="4"/>
      <c r="K307" s="4"/>
      <c r="L307" s="4"/>
      <c r="M307" s="159"/>
      <c r="N307" s="176"/>
      <c r="O307" s="161"/>
      <c r="P307" s="161"/>
      <c r="Q307" s="161"/>
      <c r="R307" s="4"/>
      <c r="S307" s="4"/>
      <c r="T307" s="161"/>
      <c r="U307" s="161"/>
      <c r="V307" s="1"/>
      <c r="W307" s="1"/>
      <c r="X307" s="1" t="str">
        <f t="shared" si="49"/>
        <v/>
      </c>
      <c r="Y307" s="55"/>
      <c r="Z307" s="161"/>
      <c r="AA307" s="1"/>
      <c r="AB307" s="1"/>
      <c r="AC307" s="1" t="str">
        <f t="shared" si="50"/>
        <v/>
      </c>
      <c r="AD307" s="55"/>
      <c r="AE307" s="161"/>
      <c r="AF307" s="1"/>
      <c r="AG307" s="1"/>
      <c r="AH307" s="1" t="str">
        <f t="shared" si="51"/>
        <v/>
      </c>
      <c r="AI307" s="55"/>
      <c r="AJ307" s="161"/>
      <c r="AK307" s="1"/>
      <c r="AL307" s="1"/>
      <c r="AM307" s="1" t="str">
        <f t="shared" si="52"/>
        <v/>
      </c>
      <c r="AN307" s="55"/>
      <c r="AO307" s="161"/>
      <c r="AP307" s="1"/>
      <c r="AQ307" s="1"/>
      <c r="AR307" s="1" t="str">
        <f t="shared" si="53"/>
        <v/>
      </c>
      <c r="AS307" s="55"/>
      <c r="AT307" s="161"/>
      <c r="AU307" s="1"/>
      <c r="AV307" s="1"/>
      <c r="AW307" s="1" t="str">
        <f t="shared" si="54"/>
        <v/>
      </c>
      <c r="AX307" s="55"/>
      <c r="AY307" s="161"/>
      <c r="AZ307" s="1"/>
      <c r="BA307" s="1"/>
      <c r="BB307" s="1" t="str">
        <f t="shared" si="55"/>
        <v/>
      </c>
      <c r="BC307" s="55"/>
      <c r="BD307" s="161"/>
      <c r="BE307" s="1"/>
      <c r="BF307" s="1"/>
      <c r="BG307" s="1" t="str">
        <f t="shared" si="56"/>
        <v/>
      </c>
      <c r="BH307" s="55"/>
      <c r="BI307" s="161"/>
      <c r="BJ307" s="1"/>
      <c r="BK307" s="1"/>
      <c r="BL307" s="1" t="str">
        <f t="shared" si="57"/>
        <v/>
      </c>
      <c r="BM307" s="55"/>
      <c r="BN307" s="161"/>
      <c r="BO307" s="1"/>
      <c r="BP307" s="1"/>
      <c r="BQ307" s="1" t="str">
        <f t="shared" si="58"/>
        <v/>
      </c>
      <c r="BR307" s="55"/>
      <c r="BS307" s="161"/>
    </row>
    <row r="308" spans="1:71" ht="15">
      <c r="A308" s="97"/>
      <c r="B308" s="97"/>
      <c r="C308" s="97"/>
      <c r="D308" s="97"/>
      <c r="E308" s="97"/>
      <c r="F308" s="97"/>
      <c r="G308" s="1"/>
      <c r="H308" s="1"/>
      <c r="I308" s="1"/>
      <c r="J308" s="4"/>
      <c r="K308" s="4"/>
      <c r="L308" s="4"/>
      <c r="M308" s="159"/>
      <c r="N308" s="176"/>
      <c r="O308" s="161"/>
      <c r="P308" s="161"/>
      <c r="Q308" s="161"/>
      <c r="R308" s="4"/>
      <c r="S308" s="4"/>
      <c r="T308" s="161"/>
      <c r="U308" s="161"/>
      <c r="V308" s="1"/>
      <c r="W308" s="1"/>
      <c r="X308" s="1" t="str">
        <f t="shared" si="49"/>
        <v/>
      </c>
      <c r="Y308" s="55"/>
      <c r="Z308" s="161"/>
      <c r="AA308" s="1"/>
      <c r="AB308" s="1"/>
      <c r="AC308" s="1" t="str">
        <f t="shared" si="50"/>
        <v/>
      </c>
      <c r="AD308" s="55"/>
      <c r="AE308" s="161"/>
      <c r="AF308" s="1"/>
      <c r="AG308" s="1"/>
      <c r="AH308" s="1" t="str">
        <f t="shared" si="51"/>
        <v/>
      </c>
      <c r="AI308" s="55"/>
      <c r="AJ308" s="161"/>
      <c r="AK308" s="1"/>
      <c r="AL308" s="1"/>
      <c r="AM308" s="1" t="str">
        <f t="shared" si="52"/>
        <v/>
      </c>
      <c r="AN308" s="55"/>
      <c r="AO308" s="161"/>
      <c r="AP308" s="1"/>
      <c r="AQ308" s="1"/>
      <c r="AR308" s="1" t="str">
        <f t="shared" si="53"/>
        <v/>
      </c>
      <c r="AS308" s="55"/>
      <c r="AT308" s="161"/>
      <c r="AU308" s="1"/>
      <c r="AV308" s="1"/>
      <c r="AW308" s="1" t="str">
        <f t="shared" si="54"/>
        <v/>
      </c>
      <c r="AX308" s="55"/>
      <c r="AY308" s="161"/>
      <c r="AZ308" s="1"/>
      <c r="BA308" s="1"/>
      <c r="BB308" s="1" t="str">
        <f t="shared" si="55"/>
        <v/>
      </c>
      <c r="BC308" s="55"/>
      <c r="BD308" s="161"/>
      <c r="BE308" s="1"/>
      <c r="BF308" s="1"/>
      <c r="BG308" s="1" t="str">
        <f t="shared" si="56"/>
        <v/>
      </c>
      <c r="BH308" s="55"/>
      <c r="BI308" s="161"/>
      <c r="BJ308" s="1"/>
      <c r="BK308" s="1"/>
      <c r="BL308" s="1" t="str">
        <f t="shared" si="57"/>
        <v/>
      </c>
      <c r="BM308" s="55"/>
      <c r="BN308" s="161"/>
      <c r="BO308" s="1"/>
      <c r="BP308" s="1"/>
      <c r="BQ308" s="1" t="str">
        <f t="shared" si="58"/>
        <v/>
      </c>
      <c r="BR308" s="55"/>
      <c r="BS308" s="161"/>
    </row>
    <row r="309" spans="1:71" ht="15">
      <c r="A309" s="97"/>
      <c r="B309" s="97"/>
      <c r="C309" s="97"/>
      <c r="D309" s="97"/>
      <c r="E309" s="97"/>
      <c r="F309" s="97"/>
      <c r="G309" s="1"/>
      <c r="H309" s="1"/>
      <c r="I309" s="1"/>
      <c r="J309" s="4"/>
      <c r="K309" s="4"/>
      <c r="L309" s="4"/>
      <c r="M309" s="159"/>
      <c r="N309" s="176"/>
      <c r="O309" s="161"/>
      <c r="P309" s="161"/>
      <c r="Q309" s="161"/>
      <c r="R309" s="4"/>
      <c r="S309" s="4"/>
      <c r="T309" s="161"/>
      <c r="U309" s="161"/>
      <c r="V309" s="1"/>
      <c r="W309" s="1"/>
      <c r="X309" s="1" t="str">
        <f t="shared" si="49"/>
        <v/>
      </c>
      <c r="Y309" s="55"/>
      <c r="Z309" s="161"/>
      <c r="AA309" s="1"/>
      <c r="AB309" s="1"/>
      <c r="AC309" s="1" t="str">
        <f t="shared" si="50"/>
        <v/>
      </c>
      <c r="AD309" s="55"/>
      <c r="AE309" s="161"/>
      <c r="AF309" s="1"/>
      <c r="AG309" s="1"/>
      <c r="AH309" s="1" t="str">
        <f t="shared" si="51"/>
        <v/>
      </c>
      <c r="AI309" s="55"/>
      <c r="AJ309" s="161"/>
      <c r="AK309" s="1"/>
      <c r="AL309" s="1"/>
      <c r="AM309" s="1" t="str">
        <f t="shared" si="52"/>
        <v/>
      </c>
      <c r="AN309" s="55"/>
      <c r="AO309" s="161"/>
      <c r="AP309" s="1"/>
      <c r="AQ309" s="1"/>
      <c r="AR309" s="1" t="str">
        <f t="shared" si="53"/>
        <v/>
      </c>
      <c r="AS309" s="55"/>
      <c r="AT309" s="161"/>
      <c r="AU309" s="1"/>
      <c r="AV309" s="1"/>
      <c r="AW309" s="1" t="str">
        <f t="shared" si="54"/>
        <v/>
      </c>
      <c r="AX309" s="55"/>
      <c r="AY309" s="161"/>
      <c r="AZ309" s="1"/>
      <c r="BA309" s="1"/>
      <c r="BB309" s="1" t="str">
        <f t="shared" si="55"/>
        <v/>
      </c>
      <c r="BC309" s="55"/>
      <c r="BD309" s="161"/>
      <c r="BE309" s="1"/>
      <c r="BF309" s="1"/>
      <c r="BG309" s="1" t="str">
        <f t="shared" si="56"/>
        <v/>
      </c>
      <c r="BH309" s="55"/>
      <c r="BI309" s="161"/>
      <c r="BJ309" s="1"/>
      <c r="BK309" s="1"/>
      <c r="BL309" s="1" t="str">
        <f t="shared" si="57"/>
        <v/>
      </c>
      <c r="BM309" s="55"/>
      <c r="BN309" s="161"/>
      <c r="BO309" s="1"/>
      <c r="BP309" s="1"/>
      <c r="BQ309" s="1" t="str">
        <f t="shared" si="58"/>
        <v/>
      </c>
      <c r="BR309" s="55"/>
      <c r="BS309" s="161"/>
    </row>
    <row r="310" spans="1:71" ht="15">
      <c r="A310" s="97"/>
      <c r="B310" s="97"/>
      <c r="C310" s="97"/>
      <c r="D310" s="97"/>
      <c r="E310" s="97"/>
      <c r="F310" s="97"/>
      <c r="G310" s="1"/>
      <c r="H310" s="1"/>
      <c r="I310" s="1"/>
      <c r="J310" s="4"/>
      <c r="K310" s="4"/>
      <c r="L310" s="4"/>
      <c r="M310" s="159"/>
      <c r="N310" s="176"/>
      <c r="O310" s="161"/>
      <c r="P310" s="161"/>
      <c r="Q310" s="161"/>
      <c r="R310" s="4"/>
      <c r="S310" s="4"/>
      <c r="T310" s="161"/>
      <c r="U310" s="161"/>
      <c r="V310" s="1"/>
      <c r="W310" s="1"/>
      <c r="X310" s="1" t="str">
        <f t="shared" si="49"/>
        <v/>
      </c>
      <c r="Y310" s="55"/>
      <c r="Z310" s="161"/>
      <c r="AA310" s="1"/>
      <c r="AB310" s="1"/>
      <c r="AC310" s="1" t="str">
        <f t="shared" si="50"/>
        <v/>
      </c>
      <c r="AD310" s="55"/>
      <c r="AE310" s="161"/>
      <c r="AF310" s="1"/>
      <c r="AG310" s="1"/>
      <c r="AH310" s="1" t="str">
        <f t="shared" si="51"/>
        <v/>
      </c>
      <c r="AI310" s="55"/>
      <c r="AJ310" s="161"/>
      <c r="AK310" s="1"/>
      <c r="AL310" s="1"/>
      <c r="AM310" s="1" t="str">
        <f t="shared" si="52"/>
        <v/>
      </c>
      <c r="AN310" s="55"/>
      <c r="AO310" s="161"/>
      <c r="AP310" s="1"/>
      <c r="AQ310" s="1"/>
      <c r="AR310" s="1" t="str">
        <f t="shared" si="53"/>
        <v/>
      </c>
      <c r="AS310" s="55"/>
      <c r="AT310" s="161"/>
      <c r="AU310" s="1"/>
      <c r="AV310" s="1"/>
      <c r="AW310" s="1" t="str">
        <f t="shared" si="54"/>
        <v/>
      </c>
      <c r="AX310" s="55"/>
      <c r="AY310" s="161"/>
      <c r="AZ310" s="1"/>
      <c r="BA310" s="1"/>
      <c r="BB310" s="1" t="str">
        <f t="shared" si="55"/>
        <v/>
      </c>
      <c r="BC310" s="55"/>
      <c r="BD310" s="161"/>
      <c r="BE310" s="1"/>
      <c r="BF310" s="1"/>
      <c r="BG310" s="1" t="str">
        <f t="shared" si="56"/>
        <v/>
      </c>
      <c r="BH310" s="55"/>
      <c r="BI310" s="161"/>
      <c r="BJ310" s="1"/>
      <c r="BK310" s="1"/>
      <c r="BL310" s="1" t="str">
        <f t="shared" si="57"/>
        <v/>
      </c>
      <c r="BM310" s="55"/>
      <c r="BN310" s="161"/>
      <c r="BO310" s="1"/>
      <c r="BP310" s="1"/>
      <c r="BQ310" s="1" t="str">
        <f t="shared" si="58"/>
        <v/>
      </c>
      <c r="BR310" s="55"/>
      <c r="BS310" s="161"/>
    </row>
    <row r="311" spans="1:71" ht="15">
      <c r="A311" s="97"/>
      <c r="B311" s="97"/>
      <c r="C311" s="97"/>
      <c r="D311" s="97"/>
      <c r="E311" s="97"/>
      <c r="F311" s="97"/>
      <c r="G311" s="1"/>
      <c r="H311" s="1"/>
      <c r="I311" s="1"/>
      <c r="J311" s="4"/>
      <c r="K311" s="4"/>
      <c r="L311" s="4"/>
      <c r="M311" s="159"/>
      <c r="N311" s="176"/>
      <c r="O311" s="161"/>
      <c r="P311" s="161"/>
      <c r="Q311" s="161"/>
      <c r="R311" s="4"/>
      <c r="S311" s="4"/>
      <c r="T311" s="161"/>
      <c r="U311" s="161"/>
      <c r="V311" s="1"/>
      <c r="W311" s="1"/>
      <c r="X311" s="1" t="str">
        <f t="shared" si="49"/>
        <v/>
      </c>
      <c r="Y311" s="55"/>
      <c r="Z311" s="161"/>
      <c r="AA311" s="1"/>
      <c r="AB311" s="1"/>
      <c r="AC311" s="1" t="str">
        <f t="shared" si="50"/>
        <v/>
      </c>
      <c r="AD311" s="55"/>
      <c r="AE311" s="161"/>
      <c r="AF311" s="1"/>
      <c r="AG311" s="1"/>
      <c r="AH311" s="1" t="str">
        <f t="shared" si="51"/>
        <v/>
      </c>
      <c r="AI311" s="55"/>
      <c r="AJ311" s="161"/>
      <c r="AK311" s="1"/>
      <c r="AL311" s="1"/>
      <c r="AM311" s="1" t="str">
        <f t="shared" si="52"/>
        <v/>
      </c>
      <c r="AN311" s="55"/>
      <c r="AO311" s="161"/>
      <c r="AP311" s="1"/>
      <c r="AQ311" s="1"/>
      <c r="AR311" s="1" t="str">
        <f t="shared" si="53"/>
        <v/>
      </c>
      <c r="AS311" s="55"/>
      <c r="AT311" s="161"/>
      <c r="AU311" s="1"/>
      <c r="AV311" s="1"/>
      <c r="AW311" s="1" t="str">
        <f t="shared" si="54"/>
        <v/>
      </c>
      <c r="AX311" s="55"/>
      <c r="AY311" s="161"/>
      <c r="AZ311" s="1"/>
      <c r="BA311" s="1"/>
      <c r="BB311" s="1" t="str">
        <f t="shared" si="55"/>
        <v/>
      </c>
      <c r="BC311" s="55"/>
      <c r="BD311" s="161"/>
      <c r="BE311" s="1"/>
      <c r="BF311" s="1"/>
      <c r="BG311" s="1" t="str">
        <f t="shared" si="56"/>
        <v/>
      </c>
      <c r="BH311" s="55"/>
      <c r="BI311" s="161"/>
      <c r="BJ311" s="1"/>
      <c r="BK311" s="1"/>
      <c r="BL311" s="1" t="str">
        <f t="shared" si="57"/>
        <v/>
      </c>
      <c r="BM311" s="55"/>
      <c r="BN311" s="161"/>
      <c r="BO311" s="1"/>
      <c r="BP311" s="1"/>
      <c r="BQ311" s="1" t="str">
        <f t="shared" si="58"/>
        <v/>
      </c>
      <c r="BR311" s="55"/>
      <c r="BS311" s="161"/>
    </row>
    <row r="312" spans="1:71" ht="15">
      <c r="A312" s="97"/>
      <c r="B312" s="97"/>
      <c r="C312" s="97"/>
      <c r="D312" s="97"/>
      <c r="E312" s="97"/>
      <c r="F312" s="97"/>
      <c r="G312" s="1"/>
      <c r="H312" s="1"/>
      <c r="I312" s="1"/>
      <c r="J312" s="4"/>
      <c r="K312" s="4"/>
      <c r="L312" s="4"/>
      <c r="M312" s="159"/>
      <c r="N312" s="176"/>
      <c r="O312" s="161"/>
      <c r="P312" s="161"/>
      <c r="Q312" s="161"/>
      <c r="R312" s="4"/>
      <c r="S312" s="4"/>
      <c r="T312" s="161"/>
      <c r="U312" s="161"/>
      <c r="V312" s="1"/>
      <c r="W312" s="1"/>
      <c r="X312" s="1" t="str">
        <f t="shared" si="49"/>
        <v/>
      </c>
      <c r="Y312" s="55"/>
      <c r="Z312" s="161"/>
      <c r="AA312" s="1"/>
      <c r="AB312" s="1"/>
      <c r="AC312" s="1" t="str">
        <f t="shared" si="50"/>
        <v/>
      </c>
      <c r="AD312" s="55"/>
      <c r="AE312" s="161"/>
      <c r="AF312" s="1"/>
      <c r="AG312" s="1"/>
      <c r="AH312" s="1" t="str">
        <f t="shared" si="51"/>
        <v/>
      </c>
      <c r="AI312" s="55"/>
      <c r="AJ312" s="161"/>
      <c r="AK312" s="1"/>
      <c r="AL312" s="1"/>
      <c r="AM312" s="1" t="str">
        <f t="shared" si="52"/>
        <v/>
      </c>
      <c r="AN312" s="55"/>
      <c r="AO312" s="161"/>
      <c r="AP312" s="1"/>
      <c r="AQ312" s="1"/>
      <c r="AR312" s="1" t="str">
        <f t="shared" si="53"/>
        <v/>
      </c>
      <c r="AS312" s="55"/>
      <c r="AT312" s="161"/>
      <c r="AU312" s="1"/>
      <c r="AV312" s="1"/>
      <c r="AW312" s="1" t="str">
        <f t="shared" si="54"/>
        <v/>
      </c>
      <c r="AX312" s="55"/>
      <c r="AY312" s="161"/>
      <c r="AZ312" s="1"/>
      <c r="BA312" s="1"/>
      <c r="BB312" s="1" t="str">
        <f t="shared" si="55"/>
        <v/>
      </c>
      <c r="BC312" s="55"/>
      <c r="BD312" s="161"/>
      <c r="BE312" s="1"/>
      <c r="BF312" s="1"/>
      <c r="BG312" s="1" t="str">
        <f t="shared" si="56"/>
        <v/>
      </c>
      <c r="BH312" s="55"/>
      <c r="BI312" s="161"/>
      <c r="BJ312" s="1"/>
      <c r="BK312" s="1"/>
      <c r="BL312" s="1" t="str">
        <f t="shared" si="57"/>
        <v/>
      </c>
      <c r="BM312" s="55"/>
      <c r="BN312" s="161"/>
      <c r="BO312" s="1"/>
      <c r="BP312" s="1"/>
      <c r="BQ312" s="1" t="str">
        <f t="shared" si="58"/>
        <v/>
      </c>
      <c r="BR312" s="55"/>
      <c r="BS312" s="161"/>
    </row>
    <row r="313" spans="1:71" ht="15">
      <c r="A313" s="97"/>
      <c r="B313" s="97"/>
      <c r="C313" s="97"/>
      <c r="D313" s="97"/>
      <c r="E313" s="97"/>
      <c r="F313" s="97"/>
      <c r="G313" s="1"/>
      <c r="H313" s="1"/>
      <c r="I313" s="1"/>
      <c r="J313" s="4"/>
      <c r="K313" s="4"/>
      <c r="L313" s="4"/>
      <c r="M313" s="159"/>
      <c r="N313" s="176"/>
      <c r="O313" s="161"/>
      <c r="P313" s="161"/>
      <c r="Q313" s="161"/>
      <c r="R313" s="4"/>
      <c r="S313" s="4"/>
      <c r="T313" s="161"/>
      <c r="U313" s="161"/>
      <c r="V313" s="1"/>
      <c r="W313" s="1"/>
      <c r="X313" s="1" t="str">
        <f t="shared" si="49"/>
        <v/>
      </c>
      <c r="Y313" s="55"/>
      <c r="Z313" s="161"/>
      <c r="AA313" s="1"/>
      <c r="AB313" s="1"/>
      <c r="AC313" s="1" t="str">
        <f t="shared" si="50"/>
        <v/>
      </c>
      <c r="AD313" s="55"/>
      <c r="AE313" s="161"/>
      <c r="AF313" s="1"/>
      <c r="AG313" s="1"/>
      <c r="AH313" s="1" t="str">
        <f t="shared" si="51"/>
        <v/>
      </c>
      <c r="AI313" s="55"/>
      <c r="AJ313" s="161"/>
      <c r="AK313" s="1"/>
      <c r="AL313" s="1"/>
      <c r="AM313" s="1" t="str">
        <f t="shared" si="52"/>
        <v/>
      </c>
      <c r="AN313" s="55"/>
      <c r="AO313" s="161"/>
      <c r="AP313" s="1"/>
      <c r="AQ313" s="1"/>
      <c r="AR313" s="1" t="str">
        <f t="shared" si="53"/>
        <v/>
      </c>
      <c r="AS313" s="55"/>
      <c r="AT313" s="161"/>
      <c r="AU313" s="1"/>
      <c r="AV313" s="1"/>
      <c r="AW313" s="1" t="str">
        <f t="shared" si="54"/>
        <v/>
      </c>
      <c r="AX313" s="55"/>
      <c r="AY313" s="161"/>
      <c r="AZ313" s="1"/>
      <c r="BA313" s="1"/>
      <c r="BB313" s="1" t="str">
        <f t="shared" si="55"/>
        <v/>
      </c>
      <c r="BC313" s="55"/>
      <c r="BD313" s="161"/>
      <c r="BE313" s="1"/>
      <c r="BF313" s="1"/>
      <c r="BG313" s="1" t="str">
        <f t="shared" si="56"/>
        <v/>
      </c>
      <c r="BH313" s="55"/>
      <c r="BI313" s="161"/>
      <c r="BJ313" s="1"/>
      <c r="BK313" s="1"/>
      <c r="BL313" s="1" t="str">
        <f t="shared" si="57"/>
        <v/>
      </c>
      <c r="BM313" s="55"/>
      <c r="BN313" s="161"/>
      <c r="BO313" s="1"/>
      <c r="BP313" s="1"/>
      <c r="BQ313" s="1" t="str">
        <f t="shared" si="58"/>
        <v/>
      </c>
      <c r="BR313" s="55"/>
      <c r="BS313" s="161"/>
    </row>
    <row r="314" spans="1:71" ht="15">
      <c r="A314" s="97"/>
      <c r="B314" s="97"/>
      <c r="C314" s="97"/>
      <c r="D314" s="97"/>
      <c r="E314" s="97"/>
      <c r="F314" s="97"/>
      <c r="G314" s="1"/>
      <c r="H314" s="1"/>
      <c r="I314" s="1"/>
      <c r="J314" s="4"/>
      <c r="K314" s="4"/>
      <c r="L314" s="4"/>
      <c r="M314" s="159"/>
      <c r="N314" s="176"/>
      <c r="O314" s="161"/>
      <c r="P314" s="161"/>
      <c r="Q314" s="161"/>
      <c r="R314" s="4"/>
      <c r="S314" s="4"/>
      <c r="T314" s="161"/>
      <c r="U314" s="161"/>
      <c r="V314" s="1"/>
      <c r="W314" s="1"/>
      <c r="X314" s="1" t="str">
        <f t="shared" si="49"/>
        <v/>
      </c>
      <c r="Y314" s="55"/>
      <c r="Z314" s="161"/>
      <c r="AA314" s="1"/>
      <c r="AB314" s="1"/>
      <c r="AC314" s="1" t="str">
        <f t="shared" si="50"/>
        <v/>
      </c>
      <c r="AD314" s="55"/>
      <c r="AE314" s="161"/>
      <c r="AF314" s="1"/>
      <c r="AG314" s="1"/>
      <c r="AH314" s="1" t="str">
        <f t="shared" si="51"/>
        <v/>
      </c>
      <c r="AI314" s="55"/>
      <c r="AJ314" s="161"/>
      <c r="AK314" s="1"/>
      <c r="AL314" s="1"/>
      <c r="AM314" s="1" t="str">
        <f t="shared" si="52"/>
        <v/>
      </c>
      <c r="AN314" s="55"/>
      <c r="AO314" s="161"/>
      <c r="AP314" s="1"/>
      <c r="AQ314" s="1"/>
      <c r="AR314" s="1" t="str">
        <f t="shared" si="53"/>
        <v/>
      </c>
      <c r="AS314" s="55"/>
      <c r="AT314" s="161"/>
      <c r="AU314" s="1"/>
      <c r="AV314" s="1"/>
      <c r="AW314" s="1" t="str">
        <f t="shared" si="54"/>
        <v/>
      </c>
      <c r="AX314" s="55"/>
      <c r="AY314" s="161"/>
      <c r="AZ314" s="1"/>
      <c r="BA314" s="1"/>
      <c r="BB314" s="1" t="str">
        <f t="shared" si="55"/>
        <v/>
      </c>
      <c r="BC314" s="55"/>
      <c r="BD314" s="161"/>
      <c r="BE314" s="1"/>
      <c r="BF314" s="1"/>
      <c r="BG314" s="1" t="str">
        <f t="shared" si="56"/>
        <v/>
      </c>
      <c r="BH314" s="55"/>
      <c r="BI314" s="161"/>
      <c r="BJ314" s="1"/>
      <c r="BK314" s="1"/>
      <c r="BL314" s="1" t="str">
        <f t="shared" si="57"/>
        <v/>
      </c>
      <c r="BM314" s="55"/>
      <c r="BN314" s="161"/>
      <c r="BO314" s="1"/>
      <c r="BP314" s="1"/>
      <c r="BQ314" s="1" t="str">
        <f t="shared" si="58"/>
        <v/>
      </c>
      <c r="BR314" s="55"/>
      <c r="BS314" s="161"/>
    </row>
    <row r="315" spans="1:71" ht="15">
      <c r="A315" s="97"/>
      <c r="B315" s="97"/>
      <c r="C315" s="97"/>
      <c r="D315" s="97"/>
      <c r="E315" s="97"/>
      <c r="F315" s="97"/>
      <c r="G315" s="1"/>
      <c r="H315" s="1"/>
      <c r="I315" s="1"/>
      <c r="J315" s="4"/>
      <c r="K315" s="4"/>
      <c r="L315" s="4"/>
      <c r="M315" s="159"/>
      <c r="N315" s="176"/>
      <c r="O315" s="161"/>
      <c r="P315" s="161"/>
      <c r="Q315" s="161"/>
      <c r="R315" s="4"/>
      <c r="S315" s="4"/>
      <c r="T315" s="161"/>
      <c r="U315" s="161"/>
      <c r="V315" s="1"/>
      <c r="W315" s="1"/>
      <c r="X315" s="1" t="str">
        <f t="shared" si="49"/>
        <v/>
      </c>
      <c r="Y315" s="55"/>
      <c r="Z315" s="161"/>
      <c r="AA315" s="1"/>
      <c r="AB315" s="1"/>
      <c r="AC315" s="1" t="str">
        <f t="shared" si="50"/>
        <v/>
      </c>
      <c r="AD315" s="55"/>
      <c r="AE315" s="161"/>
      <c r="AF315" s="1"/>
      <c r="AG315" s="1"/>
      <c r="AH315" s="1" t="str">
        <f t="shared" si="51"/>
        <v/>
      </c>
      <c r="AI315" s="55"/>
      <c r="AJ315" s="161"/>
      <c r="AK315" s="1"/>
      <c r="AL315" s="1"/>
      <c r="AM315" s="1" t="str">
        <f t="shared" si="52"/>
        <v/>
      </c>
      <c r="AN315" s="55"/>
      <c r="AO315" s="161"/>
      <c r="AP315" s="1"/>
      <c r="AQ315" s="1"/>
      <c r="AR315" s="1" t="str">
        <f t="shared" si="53"/>
        <v/>
      </c>
      <c r="AS315" s="55"/>
      <c r="AT315" s="161"/>
      <c r="AU315" s="1"/>
      <c r="AV315" s="1"/>
      <c r="AW315" s="1" t="str">
        <f t="shared" si="54"/>
        <v/>
      </c>
      <c r="AX315" s="55"/>
      <c r="AY315" s="161"/>
      <c r="AZ315" s="1"/>
      <c r="BA315" s="1"/>
      <c r="BB315" s="1" t="str">
        <f t="shared" si="55"/>
        <v/>
      </c>
      <c r="BC315" s="55"/>
      <c r="BD315" s="161"/>
      <c r="BE315" s="1"/>
      <c r="BF315" s="1"/>
      <c r="BG315" s="1" t="str">
        <f t="shared" si="56"/>
        <v/>
      </c>
      <c r="BH315" s="55"/>
      <c r="BI315" s="161"/>
      <c r="BJ315" s="1"/>
      <c r="BK315" s="1"/>
      <c r="BL315" s="1" t="str">
        <f t="shared" si="57"/>
        <v/>
      </c>
      <c r="BM315" s="55"/>
      <c r="BN315" s="161"/>
      <c r="BO315" s="1"/>
      <c r="BP315" s="1"/>
      <c r="BQ315" s="1" t="str">
        <f t="shared" si="58"/>
        <v/>
      </c>
      <c r="BR315" s="55"/>
      <c r="BS315" s="161"/>
    </row>
    <row r="316" spans="1:71" ht="15">
      <c r="A316" s="97"/>
      <c r="B316" s="97"/>
      <c r="C316" s="97"/>
      <c r="D316" s="97"/>
      <c r="E316" s="97"/>
      <c r="F316" s="97"/>
      <c r="G316" s="1"/>
      <c r="H316" s="1"/>
      <c r="I316" s="1"/>
      <c r="J316" s="4"/>
      <c r="K316" s="4"/>
      <c r="L316" s="4"/>
      <c r="M316" s="159"/>
      <c r="N316" s="176"/>
      <c r="O316" s="161"/>
      <c r="P316" s="161"/>
      <c r="Q316" s="161"/>
      <c r="R316" s="4"/>
      <c r="S316" s="4"/>
      <c r="T316" s="161"/>
      <c r="U316" s="161"/>
      <c r="V316" s="1"/>
      <c r="W316" s="1"/>
      <c r="X316" s="1" t="str">
        <f t="shared" si="49"/>
        <v/>
      </c>
      <c r="Y316" s="55"/>
      <c r="Z316" s="161"/>
      <c r="AA316" s="1"/>
      <c r="AB316" s="1"/>
      <c r="AC316" s="1" t="str">
        <f t="shared" si="50"/>
        <v/>
      </c>
      <c r="AD316" s="55"/>
      <c r="AE316" s="161"/>
      <c r="AF316" s="1"/>
      <c r="AG316" s="1"/>
      <c r="AH316" s="1" t="str">
        <f t="shared" si="51"/>
        <v/>
      </c>
      <c r="AI316" s="55"/>
      <c r="AJ316" s="161"/>
      <c r="AK316" s="1"/>
      <c r="AL316" s="1"/>
      <c r="AM316" s="1" t="str">
        <f t="shared" si="52"/>
        <v/>
      </c>
      <c r="AN316" s="55"/>
      <c r="AO316" s="161"/>
      <c r="AP316" s="1"/>
      <c r="AQ316" s="1"/>
      <c r="AR316" s="1" t="str">
        <f t="shared" si="53"/>
        <v/>
      </c>
      <c r="AS316" s="55"/>
      <c r="AT316" s="161"/>
      <c r="AU316" s="1"/>
      <c r="AV316" s="1"/>
      <c r="AW316" s="1" t="str">
        <f t="shared" si="54"/>
        <v/>
      </c>
      <c r="AX316" s="55"/>
      <c r="AY316" s="161"/>
      <c r="AZ316" s="1"/>
      <c r="BA316" s="1"/>
      <c r="BB316" s="1" t="str">
        <f t="shared" si="55"/>
        <v/>
      </c>
      <c r="BC316" s="55"/>
      <c r="BD316" s="161"/>
      <c r="BE316" s="1"/>
      <c r="BF316" s="1"/>
      <c r="BG316" s="1" t="str">
        <f t="shared" si="56"/>
        <v/>
      </c>
      <c r="BH316" s="55"/>
      <c r="BI316" s="161"/>
      <c r="BJ316" s="1"/>
      <c r="BK316" s="1"/>
      <c r="BL316" s="1" t="str">
        <f t="shared" si="57"/>
        <v/>
      </c>
      <c r="BM316" s="55"/>
      <c r="BN316" s="161"/>
      <c r="BO316" s="1"/>
      <c r="BP316" s="1"/>
      <c r="BQ316" s="1" t="str">
        <f t="shared" si="58"/>
        <v/>
      </c>
      <c r="BR316" s="55"/>
      <c r="BS316" s="161"/>
    </row>
    <row r="317" spans="1:71" ht="15">
      <c r="A317" s="97"/>
      <c r="B317" s="97"/>
      <c r="C317" s="97"/>
      <c r="D317" s="97"/>
      <c r="E317" s="97"/>
      <c r="F317" s="97"/>
      <c r="G317" s="1"/>
      <c r="H317" s="1"/>
      <c r="I317" s="1"/>
      <c r="J317" s="4"/>
      <c r="K317" s="4"/>
      <c r="L317" s="4"/>
      <c r="M317" s="159"/>
      <c r="N317" s="176"/>
      <c r="O317" s="161"/>
      <c r="P317" s="161"/>
      <c r="Q317" s="161"/>
      <c r="R317" s="4"/>
      <c r="S317" s="4"/>
      <c r="T317" s="161"/>
      <c r="U317" s="161"/>
      <c r="V317" s="1"/>
      <c r="W317" s="1"/>
      <c r="X317" s="1" t="str">
        <f t="shared" si="49"/>
        <v/>
      </c>
      <c r="Y317" s="55"/>
      <c r="Z317" s="161"/>
      <c r="AA317" s="1"/>
      <c r="AB317" s="1"/>
      <c r="AC317" s="1" t="str">
        <f t="shared" si="50"/>
        <v/>
      </c>
      <c r="AD317" s="55"/>
      <c r="AE317" s="161"/>
      <c r="AF317" s="1"/>
      <c r="AG317" s="1"/>
      <c r="AH317" s="1" t="str">
        <f t="shared" si="51"/>
        <v/>
      </c>
      <c r="AI317" s="55"/>
      <c r="AJ317" s="161"/>
      <c r="AK317" s="1"/>
      <c r="AL317" s="1"/>
      <c r="AM317" s="1" t="str">
        <f t="shared" si="52"/>
        <v/>
      </c>
      <c r="AN317" s="55"/>
      <c r="AO317" s="161"/>
      <c r="AP317" s="1"/>
      <c r="AQ317" s="1"/>
      <c r="AR317" s="1" t="str">
        <f t="shared" si="53"/>
        <v/>
      </c>
      <c r="AS317" s="55"/>
      <c r="AT317" s="161"/>
      <c r="AU317" s="1"/>
      <c r="AV317" s="1"/>
      <c r="AW317" s="1" t="str">
        <f t="shared" si="54"/>
        <v/>
      </c>
      <c r="AX317" s="55"/>
      <c r="AY317" s="161"/>
      <c r="AZ317" s="1"/>
      <c r="BA317" s="1"/>
      <c r="BB317" s="1" t="str">
        <f t="shared" si="55"/>
        <v/>
      </c>
      <c r="BC317" s="55"/>
      <c r="BD317" s="161"/>
      <c r="BE317" s="1"/>
      <c r="BF317" s="1"/>
      <c r="BG317" s="1" t="str">
        <f t="shared" si="56"/>
        <v/>
      </c>
      <c r="BH317" s="55"/>
      <c r="BI317" s="161"/>
      <c r="BJ317" s="1"/>
      <c r="BK317" s="1"/>
      <c r="BL317" s="1" t="str">
        <f t="shared" si="57"/>
        <v/>
      </c>
      <c r="BM317" s="55"/>
      <c r="BN317" s="161"/>
      <c r="BO317" s="1"/>
      <c r="BP317" s="1"/>
      <c r="BQ317" s="1" t="str">
        <f t="shared" si="58"/>
        <v/>
      </c>
      <c r="BR317" s="55"/>
      <c r="BS317" s="161"/>
    </row>
    <row r="318" spans="1:71" ht="15">
      <c r="A318" s="97"/>
      <c r="B318" s="97"/>
      <c r="C318" s="97"/>
      <c r="D318" s="97"/>
      <c r="E318" s="97"/>
      <c r="F318" s="97"/>
      <c r="G318" s="1"/>
      <c r="H318" s="1"/>
      <c r="I318" s="1"/>
      <c r="J318" s="4"/>
      <c r="K318" s="4"/>
      <c r="L318" s="4"/>
      <c r="M318" s="159"/>
      <c r="N318" s="176"/>
      <c r="O318" s="161"/>
      <c r="P318" s="161"/>
      <c r="Q318" s="161"/>
      <c r="R318" s="4"/>
      <c r="S318" s="4"/>
      <c r="T318" s="161"/>
      <c r="U318" s="161"/>
      <c r="V318" s="1"/>
      <c r="W318" s="1"/>
      <c r="X318" s="1" t="str">
        <f t="shared" si="49"/>
        <v/>
      </c>
      <c r="Y318" s="55"/>
      <c r="Z318" s="161"/>
      <c r="AA318" s="1"/>
      <c r="AB318" s="1"/>
      <c r="AC318" s="1" t="str">
        <f t="shared" si="50"/>
        <v/>
      </c>
      <c r="AD318" s="55"/>
      <c r="AE318" s="161"/>
      <c r="AF318" s="1"/>
      <c r="AG318" s="1"/>
      <c r="AH318" s="1" t="str">
        <f t="shared" si="51"/>
        <v/>
      </c>
      <c r="AI318" s="55"/>
      <c r="AJ318" s="161"/>
      <c r="AK318" s="1"/>
      <c r="AL318" s="1"/>
      <c r="AM318" s="1" t="str">
        <f t="shared" si="52"/>
        <v/>
      </c>
      <c r="AN318" s="55"/>
      <c r="AO318" s="161"/>
      <c r="AP318" s="1"/>
      <c r="AQ318" s="1"/>
      <c r="AR318" s="1" t="str">
        <f t="shared" si="53"/>
        <v/>
      </c>
      <c r="AS318" s="55"/>
      <c r="AT318" s="161"/>
      <c r="AU318" s="1"/>
      <c r="AV318" s="1"/>
      <c r="AW318" s="1" t="str">
        <f t="shared" si="54"/>
        <v/>
      </c>
      <c r="AX318" s="55"/>
      <c r="AY318" s="161"/>
      <c r="AZ318" s="1"/>
      <c r="BA318" s="1"/>
      <c r="BB318" s="1" t="str">
        <f t="shared" si="55"/>
        <v/>
      </c>
      <c r="BC318" s="55"/>
      <c r="BD318" s="161"/>
      <c r="BE318" s="1"/>
      <c r="BF318" s="1"/>
      <c r="BG318" s="1" t="str">
        <f t="shared" si="56"/>
        <v/>
      </c>
      <c r="BH318" s="55"/>
      <c r="BI318" s="161"/>
      <c r="BJ318" s="1"/>
      <c r="BK318" s="1"/>
      <c r="BL318" s="1" t="str">
        <f t="shared" si="57"/>
        <v/>
      </c>
      <c r="BM318" s="55"/>
      <c r="BN318" s="161"/>
      <c r="BO318" s="1"/>
      <c r="BP318" s="1"/>
      <c r="BQ318" s="1" t="str">
        <f t="shared" si="58"/>
        <v/>
      </c>
      <c r="BR318" s="55"/>
      <c r="BS318" s="161"/>
    </row>
    <row r="319" spans="1:71" ht="15">
      <c r="A319" s="97"/>
      <c r="B319" s="97"/>
      <c r="C319" s="97"/>
      <c r="D319" s="97"/>
      <c r="E319" s="97"/>
      <c r="F319" s="97"/>
      <c r="G319" s="1"/>
      <c r="H319" s="1"/>
      <c r="I319" s="1"/>
      <c r="J319" s="4"/>
      <c r="K319" s="4"/>
      <c r="L319" s="4"/>
      <c r="M319" s="159"/>
      <c r="N319" s="176"/>
      <c r="O319" s="161"/>
      <c r="P319" s="161"/>
      <c r="Q319" s="161"/>
      <c r="R319" s="4"/>
      <c r="S319" s="4"/>
      <c r="T319" s="161"/>
      <c r="U319" s="161"/>
      <c r="V319" s="1"/>
      <c r="W319" s="1"/>
      <c r="X319" s="1" t="str">
        <f t="shared" si="49"/>
        <v/>
      </c>
      <c r="Y319" s="55"/>
      <c r="Z319" s="161"/>
      <c r="AA319" s="1"/>
      <c r="AB319" s="1"/>
      <c r="AC319" s="1" t="str">
        <f t="shared" si="50"/>
        <v/>
      </c>
      <c r="AD319" s="55"/>
      <c r="AE319" s="161"/>
      <c r="AF319" s="1"/>
      <c r="AG319" s="1"/>
      <c r="AH319" s="1" t="str">
        <f t="shared" si="51"/>
        <v/>
      </c>
      <c r="AI319" s="55"/>
      <c r="AJ319" s="161"/>
      <c r="AK319" s="1"/>
      <c r="AL319" s="1"/>
      <c r="AM319" s="1" t="str">
        <f t="shared" si="52"/>
        <v/>
      </c>
      <c r="AN319" s="55"/>
      <c r="AO319" s="161"/>
      <c r="AP319" s="1"/>
      <c r="AQ319" s="1"/>
      <c r="AR319" s="1" t="str">
        <f t="shared" si="53"/>
        <v/>
      </c>
      <c r="AS319" s="55"/>
      <c r="AT319" s="161"/>
      <c r="AU319" s="1"/>
      <c r="AV319" s="1"/>
      <c r="AW319" s="1" t="str">
        <f t="shared" si="54"/>
        <v/>
      </c>
      <c r="AX319" s="55"/>
      <c r="AY319" s="161"/>
      <c r="AZ319" s="1"/>
      <c r="BA319" s="1"/>
      <c r="BB319" s="1" t="str">
        <f t="shared" si="55"/>
        <v/>
      </c>
      <c r="BC319" s="55"/>
      <c r="BD319" s="161"/>
      <c r="BE319" s="1"/>
      <c r="BF319" s="1"/>
      <c r="BG319" s="1" t="str">
        <f t="shared" si="56"/>
        <v/>
      </c>
      <c r="BH319" s="55"/>
      <c r="BI319" s="161"/>
      <c r="BJ319" s="1"/>
      <c r="BK319" s="1"/>
      <c r="BL319" s="1" t="str">
        <f t="shared" si="57"/>
        <v/>
      </c>
      <c r="BM319" s="55"/>
      <c r="BN319" s="161"/>
      <c r="BO319" s="1"/>
      <c r="BP319" s="1"/>
      <c r="BQ319" s="1" t="str">
        <f t="shared" si="58"/>
        <v/>
      </c>
      <c r="BR319" s="55"/>
      <c r="BS319" s="161"/>
    </row>
    <row r="320" spans="1:71" ht="15">
      <c r="A320" s="97"/>
      <c r="B320" s="97"/>
      <c r="C320" s="97"/>
      <c r="D320" s="97"/>
      <c r="E320" s="97"/>
      <c r="F320" s="97"/>
      <c r="G320" s="1"/>
      <c r="H320" s="1"/>
      <c r="I320" s="1"/>
      <c r="J320" s="4"/>
      <c r="K320" s="4"/>
      <c r="L320" s="4"/>
      <c r="M320" s="159"/>
      <c r="N320" s="176"/>
      <c r="O320" s="161"/>
      <c r="P320" s="161"/>
      <c r="Q320" s="161"/>
      <c r="R320" s="4"/>
      <c r="S320" s="4"/>
      <c r="T320" s="161"/>
      <c r="U320" s="161"/>
      <c r="V320" s="1"/>
      <c r="W320" s="1"/>
      <c r="X320" s="1" t="str">
        <f t="shared" si="49"/>
        <v/>
      </c>
      <c r="Y320" s="55"/>
      <c r="Z320" s="161"/>
      <c r="AA320" s="1"/>
      <c r="AB320" s="1"/>
      <c r="AC320" s="1" t="str">
        <f t="shared" si="50"/>
        <v/>
      </c>
      <c r="AD320" s="55"/>
      <c r="AE320" s="161"/>
      <c r="AF320" s="1"/>
      <c r="AG320" s="1"/>
      <c r="AH320" s="1" t="str">
        <f t="shared" si="51"/>
        <v/>
      </c>
      <c r="AI320" s="55"/>
      <c r="AJ320" s="161"/>
      <c r="AK320" s="1"/>
      <c r="AL320" s="1"/>
      <c r="AM320" s="1" t="str">
        <f t="shared" si="52"/>
        <v/>
      </c>
      <c r="AN320" s="55"/>
      <c r="AO320" s="161"/>
      <c r="AP320" s="1"/>
      <c r="AQ320" s="1"/>
      <c r="AR320" s="1" t="str">
        <f t="shared" si="53"/>
        <v/>
      </c>
      <c r="AS320" s="55"/>
      <c r="AT320" s="161"/>
      <c r="AU320" s="1"/>
      <c r="AV320" s="1"/>
      <c r="AW320" s="1" t="str">
        <f t="shared" si="54"/>
        <v/>
      </c>
      <c r="AX320" s="55"/>
      <c r="AY320" s="161"/>
      <c r="AZ320" s="1"/>
      <c r="BA320" s="1"/>
      <c r="BB320" s="1" t="str">
        <f t="shared" si="55"/>
        <v/>
      </c>
      <c r="BC320" s="55"/>
      <c r="BD320" s="161"/>
      <c r="BE320" s="1"/>
      <c r="BF320" s="1"/>
      <c r="BG320" s="1" t="str">
        <f t="shared" si="56"/>
        <v/>
      </c>
      <c r="BH320" s="55"/>
      <c r="BI320" s="161"/>
      <c r="BJ320" s="1"/>
      <c r="BK320" s="1"/>
      <c r="BL320" s="1" t="str">
        <f t="shared" si="57"/>
        <v/>
      </c>
      <c r="BM320" s="55"/>
      <c r="BN320" s="161"/>
      <c r="BO320" s="1"/>
      <c r="BP320" s="1"/>
      <c r="BQ320" s="1" t="str">
        <f t="shared" si="58"/>
        <v/>
      </c>
      <c r="BR320" s="55"/>
      <c r="BS320" s="161"/>
    </row>
    <row r="321" spans="1:71" ht="15">
      <c r="A321" s="97"/>
      <c r="B321" s="97"/>
      <c r="C321" s="97"/>
      <c r="D321" s="97"/>
      <c r="E321" s="97"/>
      <c r="F321" s="97"/>
      <c r="G321" s="1"/>
      <c r="H321" s="1"/>
      <c r="I321" s="1"/>
      <c r="J321" s="4"/>
      <c r="K321" s="4"/>
      <c r="L321" s="4"/>
      <c r="M321" s="159"/>
      <c r="N321" s="176"/>
      <c r="O321" s="161"/>
      <c r="P321" s="161"/>
      <c r="Q321" s="161"/>
      <c r="R321" s="4"/>
      <c r="S321" s="4"/>
      <c r="T321" s="161"/>
      <c r="U321" s="161"/>
      <c r="V321" s="1"/>
      <c r="W321" s="1"/>
      <c r="X321" s="1" t="str">
        <f t="shared" si="49"/>
        <v/>
      </c>
      <c r="Y321" s="55"/>
      <c r="Z321" s="161"/>
      <c r="AA321" s="1"/>
      <c r="AB321" s="1"/>
      <c r="AC321" s="1" t="str">
        <f t="shared" si="50"/>
        <v/>
      </c>
      <c r="AD321" s="55"/>
      <c r="AE321" s="161"/>
      <c r="AF321" s="1"/>
      <c r="AG321" s="1"/>
      <c r="AH321" s="1" t="str">
        <f t="shared" si="51"/>
        <v/>
      </c>
      <c r="AI321" s="55"/>
      <c r="AJ321" s="161"/>
      <c r="AK321" s="1"/>
      <c r="AL321" s="1"/>
      <c r="AM321" s="1" t="str">
        <f t="shared" si="52"/>
        <v/>
      </c>
      <c r="AN321" s="55"/>
      <c r="AO321" s="161"/>
      <c r="AP321" s="1"/>
      <c r="AQ321" s="1"/>
      <c r="AR321" s="1" t="str">
        <f t="shared" si="53"/>
        <v/>
      </c>
      <c r="AS321" s="55"/>
      <c r="AT321" s="161"/>
      <c r="AU321" s="1"/>
      <c r="AV321" s="1"/>
      <c r="AW321" s="1" t="str">
        <f t="shared" si="54"/>
        <v/>
      </c>
      <c r="AX321" s="55"/>
      <c r="AY321" s="161"/>
      <c r="AZ321" s="1"/>
      <c r="BA321" s="1"/>
      <c r="BB321" s="1" t="str">
        <f t="shared" si="55"/>
        <v/>
      </c>
      <c r="BC321" s="55"/>
      <c r="BD321" s="161"/>
      <c r="BE321" s="1"/>
      <c r="BF321" s="1"/>
      <c r="BG321" s="1" t="str">
        <f t="shared" si="56"/>
        <v/>
      </c>
      <c r="BH321" s="55"/>
      <c r="BI321" s="161"/>
      <c r="BJ321" s="1"/>
      <c r="BK321" s="1"/>
      <c r="BL321" s="1" t="str">
        <f t="shared" si="57"/>
        <v/>
      </c>
      <c r="BM321" s="55"/>
      <c r="BN321" s="161"/>
      <c r="BO321" s="1"/>
      <c r="BP321" s="1"/>
      <c r="BQ321" s="1" t="str">
        <f t="shared" si="58"/>
        <v/>
      </c>
      <c r="BR321" s="55"/>
      <c r="BS321" s="161"/>
    </row>
    <row r="322" spans="1:71" ht="15">
      <c r="A322" s="97"/>
      <c r="B322" s="97"/>
      <c r="C322" s="97"/>
      <c r="D322" s="97"/>
      <c r="E322" s="97"/>
      <c r="F322" s="97"/>
      <c r="G322" s="1"/>
      <c r="H322" s="1"/>
      <c r="I322" s="1"/>
      <c r="J322" s="4"/>
      <c r="K322" s="4"/>
      <c r="L322" s="4"/>
      <c r="M322" s="159"/>
      <c r="N322" s="176"/>
      <c r="O322" s="161"/>
      <c r="P322" s="161"/>
      <c r="Q322" s="161"/>
      <c r="R322" s="4"/>
      <c r="S322" s="4"/>
      <c r="T322" s="161"/>
      <c r="U322" s="161"/>
      <c r="V322" s="1"/>
      <c r="W322" s="1"/>
      <c r="X322" s="1" t="str">
        <f t="shared" si="49"/>
        <v/>
      </c>
      <c r="Y322" s="55"/>
      <c r="Z322" s="161"/>
      <c r="AA322" s="1"/>
      <c r="AB322" s="1"/>
      <c r="AC322" s="1" t="str">
        <f t="shared" si="50"/>
        <v/>
      </c>
      <c r="AD322" s="55"/>
      <c r="AE322" s="161"/>
      <c r="AF322" s="1"/>
      <c r="AG322" s="1"/>
      <c r="AH322" s="1" t="str">
        <f t="shared" si="51"/>
        <v/>
      </c>
      <c r="AI322" s="55"/>
      <c r="AJ322" s="161"/>
      <c r="AK322" s="1"/>
      <c r="AL322" s="1"/>
      <c r="AM322" s="1" t="str">
        <f t="shared" si="52"/>
        <v/>
      </c>
      <c r="AN322" s="55"/>
      <c r="AO322" s="161"/>
      <c r="AP322" s="1"/>
      <c r="AQ322" s="1"/>
      <c r="AR322" s="1" t="str">
        <f t="shared" si="53"/>
        <v/>
      </c>
      <c r="AS322" s="55"/>
      <c r="AT322" s="161"/>
      <c r="AU322" s="1"/>
      <c r="AV322" s="1"/>
      <c r="AW322" s="1" t="str">
        <f t="shared" si="54"/>
        <v/>
      </c>
      <c r="AX322" s="55"/>
      <c r="AY322" s="161"/>
      <c r="AZ322" s="1"/>
      <c r="BA322" s="1"/>
      <c r="BB322" s="1" t="str">
        <f t="shared" si="55"/>
        <v/>
      </c>
      <c r="BC322" s="55"/>
      <c r="BD322" s="161"/>
      <c r="BE322" s="1"/>
      <c r="BF322" s="1"/>
      <c r="BG322" s="1" t="str">
        <f t="shared" si="56"/>
        <v/>
      </c>
      <c r="BH322" s="55"/>
      <c r="BI322" s="161"/>
      <c r="BJ322" s="1"/>
      <c r="BK322" s="1"/>
      <c r="BL322" s="1" t="str">
        <f t="shared" si="57"/>
        <v/>
      </c>
      <c r="BM322" s="55"/>
      <c r="BN322" s="161"/>
      <c r="BO322" s="1"/>
      <c r="BP322" s="1"/>
      <c r="BQ322" s="1" t="str">
        <f t="shared" si="58"/>
        <v/>
      </c>
      <c r="BR322" s="55"/>
      <c r="BS322" s="161"/>
    </row>
    <row r="323" spans="1:71" ht="15">
      <c r="A323" s="97"/>
      <c r="B323" s="97"/>
      <c r="C323" s="97"/>
      <c r="D323" s="97"/>
      <c r="E323" s="97"/>
      <c r="F323" s="97"/>
      <c r="G323" s="1"/>
      <c r="H323" s="1"/>
      <c r="I323" s="1"/>
      <c r="J323" s="4"/>
      <c r="K323" s="4"/>
      <c r="L323" s="4"/>
      <c r="M323" s="159"/>
      <c r="N323" s="176"/>
      <c r="O323" s="161"/>
      <c r="P323" s="161"/>
      <c r="Q323" s="161"/>
      <c r="R323" s="4"/>
      <c r="S323" s="4"/>
      <c r="T323" s="161"/>
      <c r="U323" s="161"/>
      <c r="V323" s="1"/>
      <c r="W323" s="1"/>
      <c r="X323" s="1" t="str">
        <f t="shared" si="49"/>
        <v/>
      </c>
      <c r="Y323" s="55"/>
      <c r="Z323" s="161"/>
      <c r="AA323" s="1"/>
      <c r="AB323" s="1"/>
      <c r="AC323" s="1" t="str">
        <f t="shared" si="50"/>
        <v/>
      </c>
      <c r="AD323" s="55"/>
      <c r="AE323" s="161"/>
      <c r="AF323" s="1"/>
      <c r="AG323" s="1"/>
      <c r="AH323" s="1" t="str">
        <f t="shared" si="51"/>
        <v/>
      </c>
      <c r="AI323" s="55"/>
      <c r="AJ323" s="161"/>
      <c r="AK323" s="1"/>
      <c r="AL323" s="1"/>
      <c r="AM323" s="1" t="str">
        <f t="shared" si="52"/>
        <v/>
      </c>
      <c r="AN323" s="55"/>
      <c r="AO323" s="161"/>
      <c r="AP323" s="1"/>
      <c r="AQ323" s="1"/>
      <c r="AR323" s="1" t="str">
        <f t="shared" si="53"/>
        <v/>
      </c>
      <c r="AS323" s="55"/>
      <c r="AT323" s="161"/>
      <c r="AU323" s="1"/>
      <c r="AV323" s="1"/>
      <c r="AW323" s="1" t="str">
        <f t="shared" si="54"/>
        <v/>
      </c>
      <c r="AX323" s="55"/>
      <c r="AY323" s="161"/>
      <c r="AZ323" s="1"/>
      <c r="BA323" s="1"/>
      <c r="BB323" s="1" t="str">
        <f t="shared" si="55"/>
        <v/>
      </c>
      <c r="BC323" s="55"/>
      <c r="BD323" s="161"/>
      <c r="BE323" s="1"/>
      <c r="BF323" s="1"/>
      <c r="BG323" s="1" t="str">
        <f t="shared" si="56"/>
        <v/>
      </c>
      <c r="BH323" s="55"/>
      <c r="BI323" s="161"/>
      <c r="BJ323" s="1"/>
      <c r="BK323" s="1"/>
      <c r="BL323" s="1" t="str">
        <f t="shared" si="57"/>
        <v/>
      </c>
      <c r="BM323" s="55"/>
      <c r="BN323" s="161"/>
      <c r="BO323" s="1"/>
      <c r="BP323" s="1"/>
      <c r="BQ323" s="1" t="str">
        <f t="shared" si="58"/>
        <v/>
      </c>
      <c r="BR323" s="55"/>
      <c r="BS323" s="161"/>
    </row>
    <row r="324" spans="1:71" ht="15">
      <c r="A324" s="97"/>
      <c r="B324" s="97"/>
      <c r="C324" s="97"/>
      <c r="D324" s="97"/>
      <c r="E324" s="97"/>
      <c r="F324" s="97"/>
      <c r="G324" s="1"/>
      <c r="H324" s="1"/>
      <c r="I324" s="1"/>
      <c r="J324" s="4"/>
      <c r="K324" s="4"/>
      <c r="L324" s="4"/>
      <c r="M324" s="159"/>
      <c r="N324" s="176"/>
      <c r="O324" s="161"/>
      <c r="P324" s="161"/>
      <c r="Q324" s="161"/>
      <c r="R324" s="4"/>
      <c r="S324" s="4"/>
      <c r="T324" s="161"/>
      <c r="U324" s="161"/>
      <c r="V324" s="1"/>
      <c r="W324" s="1"/>
      <c r="X324" s="1" t="str">
        <f t="shared" si="49"/>
        <v/>
      </c>
      <c r="Y324" s="55"/>
      <c r="Z324" s="161"/>
      <c r="AA324" s="1"/>
      <c r="AB324" s="1"/>
      <c r="AC324" s="1" t="str">
        <f t="shared" si="50"/>
        <v/>
      </c>
      <c r="AD324" s="55"/>
      <c r="AE324" s="161"/>
      <c r="AF324" s="1"/>
      <c r="AG324" s="1"/>
      <c r="AH324" s="1" t="str">
        <f t="shared" si="51"/>
        <v/>
      </c>
      <c r="AI324" s="55"/>
      <c r="AJ324" s="161"/>
      <c r="AK324" s="1"/>
      <c r="AL324" s="1"/>
      <c r="AM324" s="1" t="str">
        <f t="shared" si="52"/>
        <v/>
      </c>
      <c r="AN324" s="55"/>
      <c r="AO324" s="161"/>
      <c r="AP324" s="1"/>
      <c r="AQ324" s="1"/>
      <c r="AR324" s="1" t="str">
        <f t="shared" si="53"/>
        <v/>
      </c>
      <c r="AS324" s="55"/>
      <c r="AT324" s="161"/>
      <c r="AU324" s="1"/>
      <c r="AV324" s="1"/>
      <c r="AW324" s="1" t="str">
        <f t="shared" si="54"/>
        <v/>
      </c>
      <c r="AX324" s="55"/>
      <c r="AY324" s="161"/>
      <c r="AZ324" s="1"/>
      <c r="BA324" s="1"/>
      <c r="BB324" s="1" t="str">
        <f t="shared" si="55"/>
        <v/>
      </c>
      <c r="BC324" s="55"/>
      <c r="BD324" s="161"/>
      <c r="BE324" s="1"/>
      <c r="BF324" s="1"/>
      <c r="BG324" s="1" t="str">
        <f t="shared" si="56"/>
        <v/>
      </c>
      <c r="BH324" s="55"/>
      <c r="BI324" s="161"/>
      <c r="BJ324" s="1"/>
      <c r="BK324" s="1"/>
      <c r="BL324" s="1" t="str">
        <f t="shared" si="57"/>
        <v/>
      </c>
      <c r="BM324" s="55"/>
      <c r="BN324" s="161"/>
      <c r="BO324" s="1"/>
      <c r="BP324" s="1"/>
      <c r="BQ324" s="1" t="str">
        <f t="shared" si="58"/>
        <v/>
      </c>
      <c r="BR324" s="55"/>
      <c r="BS324" s="161"/>
    </row>
    <row r="325" spans="1:71" ht="15">
      <c r="A325" s="97"/>
      <c r="B325" s="97"/>
      <c r="C325" s="97"/>
      <c r="D325" s="97"/>
      <c r="E325" s="97"/>
      <c r="F325" s="97"/>
      <c r="G325" s="1"/>
      <c r="H325" s="1"/>
      <c r="I325" s="1"/>
      <c r="J325" s="4"/>
      <c r="K325" s="4"/>
      <c r="L325" s="4"/>
      <c r="M325" s="159"/>
      <c r="N325" s="176"/>
      <c r="O325" s="161"/>
      <c r="P325" s="161"/>
      <c r="Q325" s="161"/>
      <c r="R325" s="4"/>
      <c r="S325" s="4"/>
      <c r="T325" s="161"/>
      <c r="U325" s="161"/>
      <c r="V325" s="1"/>
      <c r="W325" s="1"/>
      <c r="X325" s="1" t="str">
        <f t="shared" si="49"/>
        <v/>
      </c>
      <c r="Y325" s="55"/>
      <c r="Z325" s="161"/>
      <c r="AA325" s="1"/>
      <c r="AB325" s="1"/>
      <c r="AC325" s="1" t="str">
        <f t="shared" si="50"/>
        <v/>
      </c>
      <c r="AD325" s="55"/>
      <c r="AE325" s="161"/>
      <c r="AF325" s="1"/>
      <c r="AG325" s="1"/>
      <c r="AH325" s="1" t="str">
        <f t="shared" si="51"/>
        <v/>
      </c>
      <c r="AI325" s="55"/>
      <c r="AJ325" s="161"/>
      <c r="AK325" s="1"/>
      <c r="AL325" s="1"/>
      <c r="AM325" s="1" t="str">
        <f t="shared" si="52"/>
        <v/>
      </c>
      <c r="AN325" s="55"/>
      <c r="AO325" s="161"/>
      <c r="AP325" s="1"/>
      <c r="AQ325" s="1"/>
      <c r="AR325" s="1" t="str">
        <f t="shared" si="53"/>
        <v/>
      </c>
      <c r="AS325" s="55"/>
      <c r="AT325" s="161"/>
      <c r="AU325" s="1"/>
      <c r="AV325" s="1"/>
      <c r="AW325" s="1" t="str">
        <f t="shared" si="54"/>
        <v/>
      </c>
      <c r="AX325" s="55"/>
      <c r="AY325" s="161"/>
      <c r="AZ325" s="1"/>
      <c r="BA325" s="1"/>
      <c r="BB325" s="1" t="str">
        <f t="shared" si="55"/>
        <v/>
      </c>
      <c r="BC325" s="55"/>
      <c r="BD325" s="161"/>
      <c r="BE325" s="1"/>
      <c r="BF325" s="1"/>
      <c r="BG325" s="1" t="str">
        <f t="shared" si="56"/>
        <v/>
      </c>
      <c r="BH325" s="55"/>
      <c r="BI325" s="161"/>
      <c r="BJ325" s="1"/>
      <c r="BK325" s="1"/>
      <c r="BL325" s="1" t="str">
        <f t="shared" si="57"/>
        <v/>
      </c>
      <c r="BM325" s="55"/>
      <c r="BN325" s="161"/>
      <c r="BO325" s="1"/>
      <c r="BP325" s="1"/>
      <c r="BQ325" s="1" t="str">
        <f t="shared" si="58"/>
        <v/>
      </c>
      <c r="BR325" s="55"/>
      <c r="BS325" s="161"/>
    </row>
    <row r="326" spans="1:71" ht="15">
      <c r="A326" s="97"/>
      <c r="B326" s="97"/>
      <c r="C326" s="97"/>
      <c r="D326" s="97"/>
      <c r="E326" s="97"/>
      <c r="F326" s="97"/>
      <c r="G326" s="1"/>
      <c r="H326" s="1"/>
      <c r="I326" s="1"/>
      <c r="J326" s="4"/>
      <c r="K326" s="4"/>
      <c r="L326" s="4"/>
      <c r="M326" s="159"/>
      <c r="N326" s="176"/>
      <c r="O326" s="161"/>
      <c r="P326" s="161"/>
      <c r="Q326" s="161"/>
      <c r="R326" s="4"/>
      <c r="S326" s="4"/>
      <c r="T326" s="161"/>
      <c r="U326" s="161"/>
      <c r="V326" s="1"/>
      <c r="W326" s="1"/>
      <c r="X326" s="1" t="str">
        <f t="shared" si="49"/>
        <v/>
      </c>
      <c r="Y326" s="55"/>
      <c r="Z326" s="161"/>
      <c r="AA326" s="1"/>
      <c r="AB326" s="1"/>
      <c r="AC326" s="1" t="str">
        <f t="shared" si="50"/>
        <v/>
      </c>
      <c r="AD326" s="55"/>
      <c r="AE326" s="161"/>
      <c r="AF326" s="1"/>
      <c r="AG326" s="1"/>
      <c r="AH326" s="1" t="str">
        <f t="shared" si="51"/>
        <v/>
      </c>
      <c r="AI326" s="55"/>
      <c r="AJ326" s="161"/>
      <c r="AK326" s="1"/>
      <c r="AL326" s="1"/>
      <c r="AM326" s="1" t="str">
        <f t="shared" si="52"/>
        <v/>
      </c>
      <c r="AN326" s="55"/>
      <c r="AO326" s="161"/>
      <c r="AP326" s="1"/>
      <c r="AQ326" s="1"/>
      <c r="AR326" s="1" t="str">
        <f t="shared" si="53"/>
        <v/>
      </c>
      <c r="AS326" s="55"/>
      <c r="AT326" s="161"/>
      <c r="AU326" s="1"/>
      <c r="AV326" s="1"/>
      <c r="AW326" s="1" t="str">
        <f t="shared" si="54"/>
        <v/>
      </c>
      <c r="AX326" s="55"/>
      <c r="AY326" s="161"/>
      <c r="AZ326" s="1"/>
      <c r="BA326" s="1"/>
      <c r="BB326" s="1" t="str">
        <f t="shared" si="55"/>
        <v/>
      </c>
      <c r="BC326" s="55"/>
      <c r="BD326" s="161"/>
      <c r="BE326" s="1"/>
      <c r="BF326" s="1"/>
      <c r="BG326" s="1" t="str">
        <f t="shared" si="56"/>
        <v/>
      </c>
      <c r="BH326" s="55"/>
      <c r="BI326" s="161"/>
      <c r="BJ326" s="1"/>
      <c r="BK326" s="1"/>
      <c r="BL326" s="1" t="str">
        <f t="shared" si="57"/>
        <v/>
      </c>
      <c r="BM326" s="55"/>
      <c r="BN326" s="161"/>
      <c r="BO326" s="1"/>
      <c r="BP326" s="1"/>
      <c r="BQ326" s="1" t="str">
        <f t="shared" si="58"/>
        <v/>
      </c>
      <c r="BR326" s="55"/>
      <c r="BS326" s="161"/>
    </row>
    <row r="327" spans="1:71" ht="15">
      <c r="A327" s="97"/>
      <c r="B327" s="97"/>
      <c r="C327" s="97"/>
      <c r="D327" s="97"/>
      <c r="E327" s="97"/>
      <c r="F327" s="97"/>
      <c r="G327" s="1"/>
      <c r="H327" s="1"/>
      <c r="I327" s="1"/>
      <c r="J327" s="4"/>
      <c r="K327" s="4"/>
      <c r="L327" s="4"/>
      <c r="M327" s="159"/>
      <c r="N327" s="176"/>
      <c r="O327" s="161"/>
      <c r="P327" s="161"/>
      <c r="Q327" s="161"/>
      <c r="R327" s="4"/>
      <c r="S327" s="4"/>
      <c r="T327" s="161"/>
      <c r="U327" s="161"/>
      <c r="V327" s="1"/>
      <c r="W327" s="1"/>
      <c r="X327" s="1" t="str">
        <f t="shared" ref="X327:X390" si="59">IF(ISERROR(VLOOKUP(W327,WC_ISIN_Lookup,2,)),"",VLOOKUP(W327,WC_ISIN_Lookup,2,))</f>
        <v/>
      </c>
      <c r="Y327" s="55"/>
      <c r="Z327" s="161"/>
      <c r="AA327" s="1"/>
      <c r="AB327" s="1"/>
      <c r="AC327" s="1" t="str">
        <f t="shared" si="50"/>
        <v/>
      </c>
      <c r="AD327" s="55"/>
      <c r="AE327" s="161"/>
      <c r="AF327" s="1"/>
      <c r="AG327" s="1"/>
      <c r="AH327" s="1" t="str">
        <f t="shared" si="51"/>
        <v/>
      </c>
      <c r="AI327" s="55"/>
      <c r="AJ327" s="161"/>
      <c r="AK327" s="1"/>
      <c r="AL327" s="1"/>
      <c r="AM327" s="1" t="str">
        <f t="shared" si="52"/>
        <v/>
      </c>
      <c r="AN327" s="55"/>
      <c r="AO327" s="161"/>
      <c r="AP327" s="1"/>
      <c r="AQ327" s="1"/>
      <c r="AR327" s="1" t="str">
        <f t="shared" si="53"/>
        <v/>
      </c>
      <c r="AS327" s="55"/>
      <c r="AT327" s="161"/>
      <c r="AU327" s="1"/>
      <c r="AV327" s="1"/>
      <c r="AW327" s="1" t="str">
        <f t="shared" si="54"/>
        <v/>
      </c>
      <c r="AX327" s="55"/>
      <c r="AY327" s="161"/>
      <c r="AZ327" s="1"/>
      <c r="BA327" s="1"/>
      <c r="BB327" s="1" t="str">
        <f t="shared" si="55"/>
        <v/>
      </c>
      <c r="BC327" s="55"/>
      <c r="BD327" s="161"/>
      <c r="BE327" s="1"/>
      <c r="BF327" s="1"/>
      <c r="BG327" s="1" t="str">
        <f t="shared" si="56"/>
        <v/>
      </c>
      <c r="BH327" s="55"/>
      <c r="BI327" s="161"/>
      <c r="BJ327" s="1"/>
      <c r="BK327" s="1"/>
      <c r="BL327" s="1" t="str">
        <f t="shared" si="57"/>
        <v/>
      </c>
      <c r="BM327" s="55"/>
      <c r="BN327" s="161"/>
      <c r="BO327" s="1"/>
      <c r="BP327" s="1"/>
      <c r="BQ327" s="1" t="str">
        <f t="shared" si="58"/>
        <v/>
      </c>
      <c r="BR327" s="55"/>
      <c r="BS327" s="161"/>
    </row>
    <row r="328" spans="1:71" ht="15">
      <c r="A328" s="97"/>
      <c r="B328" s="97"/>
      <c r="C328" s="97"/>
      <c r="D328" s="97"/>
      <c r="E328" s="97"/>
      <c r="F328" s="97"/>
      <c r="G328" s="1"/>
      <c r="H328" s="1"/>
      <c r="I328" s="1"/>
      <c r="J328" s="4"/>
      <c r="K328" s="4"/>
      <c r="L328" s="4"/>
      <c r="M328" s="159"/>
      <c r="N328" s="176"/>
      <c r="O328" s="161"/>
      <c r="P328" s="161"/>
      <c r="Q328" s="161"/>
      <c r="R328" s="4"/>
      <c r="S328" s="4"/>
      <c r="T328" s="161"/>
      <c r="U328" s="161"/>
      <c r="V328" s="1"/>
      <c r="W328" s="1"/>
      <c r="X328" s="1" t="str">
        <f t="shared" si="59"/>
        <v/>
      </c>
      <c r="Y328" s="55"/>
      <c r="Z328" s="161"/>
      <c r="AA328" s="1"/>
      <c r="AB328" s="1"/>
      <c r="AC328" s="1" t="str">
        <f t="shared" si="50"/>
        <v/>
      </c>
      <c r="AD328" s="55"/>
      <c r="AE328" s="161"/>
      <c r="AF328" s="1"/>
      <c r="AG328" s="1"/>
      <c r="AH328" s="1" t="str">
        <f t="shared" si="51"/>
        <v/>
      </c>
      <c r="AI328" s="55"/>
      <c r="AJ328" s="161"/>
      <c r="AK328" s="1"/>
      <c r="AL328" s="1"/>
      <c r="AM328" s="1" t="str">
        <f t="shared" si="52"/>
        <v/>
      </c>
      <c r="AN328" s="55"/>
      <c r="AO328" s="161"/>
      <c r="AP328" s="1"/>
      <c r="AQ328" s="1"/>
      <c r="AR328" s="1" t="str">
        <f t="shared" si="53"/>
        <v/>
      </c>
      <c r="AS328" s="55"/>
      <c r="AT328" s="161"/>
      <c r="AU328" s="1"/>
      <c r="AV328" s="1"/>
      <c r="AW328" s="1" t="str">
        <f t="shared" si="54"/>
        <v/>
      </c>
      <c r="AX328" s="55"/>
      <c r="AY328" s="161"/>
      <c r="AZ328" s="1"/>
      <c r="BA328" s="1"/>
      <c r="BB328" s="1" t="str">
        <f t="shared" si="55"/>
        <v/>
      </c>
      <c r="BC328" s="55"/>
      <c r="BD328" s="161"/>
      <c r="BE328" s="1"/>
      <c r="BF328" s="1"/>
      <c r="BG328" s="1" t="str">
        <f t="shared" si="56"/>
        <v/>
      </c>
      <c r="BH328" s="55"/>
      <c r="BI328" s="161"/>
      <c r="BJ328" s="1"/>
      <c r="BK328" s="1"/>
      <c r="BL328" s="1" t="str">
        <f t="shared" si="57"/>
        <v/>
      </c>
      <c r="BM328" s="55"/>
      <c r="BN328" s="161"/>
      <c r="BO328" s="1"/>
      <c r="BP328" s="1"/>
      <c r="BQ328" s="1" t="str">
        <f t="shared" si="58"/>
        <v/>
      </c>
      <c r="BR328" s="55"/>
      <c r="BS328" s="161"/>
    </row>
    <row r="329" spans="1:71" ht="15">
      <c r="A329" s="97"/>
      <c r="B329" s="97"/>
      <c r="C329" s="97"/>
      <c r="D329" s="97"/>
      <c r="E329" s="97"/>
      <c r="F329" s="97"/>
      <c r="G329" s="1"/>
      <c r="H329" s="1"/>
      <c r="I329" s="1"/>
      <c r="J329" s="4"/>
      <c r="K329" s="4"/>
      <c r="L329" s="4"/>
      <c r="M329" s="159"/>
      <c r="N329" s="176"/>
      <c r="O329" s="161"/>
      <c r="P329" s="161"/>
      <c r="Q329" s="161"/>
      <c r="R329" s="4"/>
      <c r="S329" s="4"/>
      <c r="T329" s="161"/>
      <c r="U329" s="161"/>
      <c r="V329" s="1"/>
      <c r="W329" s="1"/>
      <c r="X329" s="1" t="str">
        <f t="shared" si="59"/>
        <v/>
      </c>
      <c r="Y329" s="55"/>
      <c r="Z329" s="161"/>
      <c r="AA329" s="1"/>
      <c r="AB329" s="1"/>
      <c r="AC329" s="1" t="str">
        <f t="shared" si="50"/>
        <v/>
      </c>
      <c r="AD329" s="55"/>
      <c r="AE329" s="161"/>
      <c r="AF329" s="1"/>
      <c r="AG329" s="1"/>
      <c r="AH329" s="1" t="str">
        <f t="shared" si="51"/>
        <v/>
      </c>
      <c r="AI329" s="55"/>
      <c r="AJ329" s="161"/>
      <c r="AK329" s="1"/>
      <c r="AL329" s="1"/>
      <c r="AM329" s="1" t="str">
        <f t="shared" si="52"/>
        <v/>
      </c>
      <c r="AN329" s="55"/>
      <c r="AO329" s="161"/>
      <c r="AP329" s="1"/>
      <c r="AQ329" s="1"/>
      <c r="AR329" s="1" t="str">
        <f t="shared" si="53"/>
        <v/>
      </c>
      <c r="AS329" s="55"/>
      <c r="AT329" s="161"/>
      <c r="AU329" s="1"/>
      <c r="AV329" s="1"/>
      <c r="AW329" s="1" t="str">
        <f t="shared" si="54"/>
        <v/>
      </c>
      <c r="AX329" s="55"/>
      <c r="AY329" s="161"/>
      <c r="AZ329" s="1"/>
      <c r="BA329" s="1"/>
      <c r="BB329" s="1" t="str">
        <f t="shared" si="55"/>
        <v/>
      </c>
      <c r="BC329" s="55"/>
      <c r="BD329" s="161"/>
      <c r="BE329" s="1"/>
      <c r="BF329" s="1"/>
      <c r="BG329" s="1" t="str">
        <f t="shared" si="56"/>
        <v/>
      </c>
      <c r="BH329" s="55"/>
      <c r="BI329" s="161"/>
      <c r="BJ329" s="1"/>
      <c r="BK329" s="1"/>
      <c r="BL329" s="1" t="str">
        <f t="shared" si="57"/>
        <v/>
      </c>
      <c r="BM329" s="55"/>
      <c r="BN329" s="161"/>
      <c r="BO329" s="1"/>
      <c r="BP329" s="1"/>
      <c r="BQ329" s="1" t="str">
        <f t="shared" si="58"/>
        <v/>
      </c>
      <c r="BR329" s="55"/>
      <c r="BS329" s="161"/>
    </row>
    <row r="330" spans="1:71" ht="15">
      <c r="A330" s="97"/>
      <c r="B330" s="97"/>
      <c r="C330" s="97"/>
      <c r="D330" s="97"/>
      <c r="E330" s="97"/>
      <c r="F330" s="97"/>
      <c r="G330" s="1"/>
      <c r="H330" s="1"/>
      <c r="I330" s="1"/>
      <c r="J330" s="4"/>
      <c r="K330" s="4"/>
      <c r="L330" s="4"/>
      <c r="M330" s="159"/>
      <c r="N330" s="176"/>
      <c r="O330" s="161"/>
      <c r="P330" s="161"/>
      <c r="Q330" s="161"/>
      <c r="R330" s="4"/>
      <c r="S330" s="4"/>
      <c r="T330" s="161"/>
      <c r="U330" s="161"/>
      <c r="V330" s="1"/>
      <c r="W330" s="1"/>
      <c r="X330" s="1" t="str">
        <f t="shared" si="59"/>
        <v/>
      </c>
      <c r="Y330" s="55"/>
      <c r="Z330" s="161"/>
      <c r="AA330" s="1"/>
      <c r="AB330" s="1"/>
      <c r="AC330" s="1" t="str">
        <f t="shared" si="50"/>
        <v/>
      </c>
      <c r="AD330" s="55"/>
      <c r="AE330" s="161"/>
      <c r="AF330" s="1"/>
      <c r="AG330" s="1"/>
      <c r="AH330" s="1" t="str">
        <f t="shared" si="51"/>
        <v/>
      </c>
      <c r="AI330" s="55"/>
      <c r="AJ330" s="161"/>
      <c r="AK330" s="1"/>
      <c r="AL330" s="1"/>
      <c r="AM330" s="1" t="str">
        <f t="shared" si="52"/>
        <v/>
      </c>
      <c r="AN330" s="55"/>
      <c r="AO330" s="161"/>
      <c r="AP330" s="1"/>
      <c r="AQ330" s="1"/>
      <c r="AR330" s="1" t="str">
        <f t="shared" si="53"/>
        <v/>
      </c>
      <c r="AS330" s="55"/>
      <c r="AT330" s="161"/>
      <c r="AU330" s="1"/>
      <c r="AV330" s="1"/>
      <c r="AW330" s="1" t="str">
        <f t="shared" si="54"/>
        <v/>
      </c>
      <c r="AX330" s="55"/>
      <c r="AY330" s="161"/>
      <c r="AZ330" s="1"/>
      <c r="BA330" s="1"/>
      <c r="BB330" s="1" t="str">
        <f t="shared" si="55"/>
        <v/>
      </c>
      <c r="BC330" s="55"/>
      <c r="BD330" s="161"/>
      <c r="BE330" s="1"/>
      <c r="BF330" s="1"/>
      <c r="BG330" s="1" t="str">
        <f t="shared" si="56"/>
        <v/>
      </c>
      <c r="BH330" s="55"/>
      <c r="BI330" s="161"/>
      <c r="BJ330" s="1"/>
      <c r="BK330" s="1"/>
      <c r="BL330" s="1" t="str">
        <f t="shared" si="57"/>
        <v/>
      </c>
      <c r="BM330" s="55"/>
      <c r="BN330" s="161"/>
      <c r="BO330" s="1"/>
      <c r="BP330" s="1"/>
      <c r="BQ330" s="1" t="str">
        <f t="shared" si="58"/>
        <v/>
      </c>
      <c r="BR330" s="55"/>
      <c r="BS330" s="161"/>
    </row>
    <row r="331" spans="1:71" ht="15">
      <c r="A331" s="97"/>
      <c r="B331" s="97"/>
      <c r="C331" s="97"/>
      <c r="D331" s="97"/>
      <c r="E331" s="97"/>
      <c r="F331" s="97"/>
      <c r="G331" s="1"/>
      <c r="H331" s="1"/>
      <c r="I331" s="1"/>
      <c r="J331" s="4"/>
      <c r="K331" s="4"/>
      <c r="L331" s="4"/>
      <c r="M331" s="159"/>
      <c r="N331" s="176"/>
      <c r="O331" s="161"/>
      <c r="P331" s="161"/>
      <c r="Q331" s="161"/>
      <c r="R331" s="4"/>
      <c r="S331" s="4"/>
      <c r="T331" s="161"/>
      <c r="U331" s="161"/>
      <c r="V331" s="1"/>
      <c r="W331" s="1"/>
      <c r="X331" s="1" t="str">
        <f t="shared" si="59"/>
        <v/>
      </c>
      <c r="Y331" s="55"/>
      <c r="Z331" s="161"/>
      <c r="AA331" s="1"/>
      <c r="AB331" s="1"/>
      <c r="AC331" s="1" t="str">
        <f t="shared" si="50"/>
        <v/>
      </c>
      <c r="AD331" s="55"/>
      <c r="AE331" s="161"/>
      <c r="AF331" s="1"/>
      <c r="AG331" s="1"/>
      <c r="AH331" s="1" t="str">
        <f t="shared" si="51"/>
        <v/>
      </c>
      <c r="AI331" s="55"/>
      <c r="AJ331" s="161"/>
      <c r="AK331" s="1"/>
      <c r="AL331" s="1"/>
      <c r="AM331" s="1" t="str">
        <f t="shared" si="52"/>
        <v/>
      </c>
      <c r="AN331" s="55"/>
      <c r="AO331" s="161"/>
      <c r="AP331" s="1"/>
      <c r="AQ331" s="1"/>
      <c r="AR331" s="1" t="str">
        <f t="shared" si="53"/>
        <v/>
      </c>
      <c r="AS331" s="55"/>
      <c r="AT331" s="161"/>
      <c r="AU331" s="1"/>
      <c r="AV331" s="1"/>
      <c r="AW331" s="1" t="str">
        <f t="shared" si="54"/>
        <v/>
      </c>
      <c r="AX331" s="55"/>
      <c r="AY331" s="161"/>
      <c r="AZ331" s="1"/>
      <c r="BA331" s="1"/>
      <c r="BB331" s="1" t="str">
        <f t="shared" si="55"/>
        <v/>
      </c>
      <c r="BC331" s="55"/>
      <c r="BD331" s="161"/>
      <c r="BE331" s="1"/>
      <c r="BF331" s="1"/>
      <c r="BG331" s="1" t="str">
        <f t="shared" si="56"/>
        <v/>
      </c>
      <c r="BH331" s="55"/>
      <c r="BI331" s="161"/>
      <c r="BJ331" s="1"/>
      <c r="BK331" s="1"/>
      <c r="BL331" s="1" t="str">
        <f t="shared" si="57"/>
        <v/>
      </c>
      <c r="BM331" s="55"/>
      <c r="BN331" s="161"/>
      <c r="BO331" s="1"/>
      <c r="BP331" s="1"/>
      <c r="BQ331" s="1" t="str">
        <f t="shared" si="58"/>
        <v/>
      </c>
      <c r="BR331" s="55"/>
      <c r="BS331" s="161"/>
    </row>
    <row r="332" spans="1:71" ht="15">
      <c r="A332" s="97"/>
      <c r="B332" s="97"/>
      <c r="C332" s="97"/>
      <c r="D332" s="97"/>
      <c r="E332" s="97"/>
      <c r="F332" s="97"/>
      <c r="G332" s="1"/>
      <c r="H332" s="1"/>
      <c r="I332" s="1"/>
      <c r="J332" s="4"/>
      <c r="K332" s="4"/>
      <c r="L332" s="4"/>
      <c r="M332" s="159"/>
      <c r="N332" s="176"/>
      <c r="O332" s="161"/>
      <c r="P332" s="161"/>
      <c r="Q332" s="161"/>
      <c r="R332" s="4"/>
      <c r="S332" s="4"/>
      <c r="T332" s="161"/>
      <c r="U332" s="161"/>
      <c r="V332" s="1"/>
      <c r="W332" s="1"/>
      <c r="X332" s="1" t="str">
        <f t="shared" si="59"/>
        <v/>
      </c>
      <c r="Y332" s="55"/>
      <c r="Z332" s="161"/>
      <c r="AA332" s="1"/>
      <c r="AB332" s="1"/>
      <c r="AC332" s="1" t="str">
        <f t="shared" si="50"/>
        <v/>
      </c>
      <c r="AD332" s="55"/>
      <c r="AE332" s="161"/>
      <c r="AF332" s="1"/>
      <c r="AG332" s="1"/>
      <c r="AH332" s="1" t="str">
        <f t="shared" si="51"/>
        <v/>
      </c>
      <c r="AI332" s="55"/>
      <c r="AJ332" s="161"/>
      <c r="AK332" s="1"/>
      <c r="AL332" s="1"/>
      <c r="AM332" s="1" t="str">
        <f t="shared" si="52"/>
        <v/>
      </c>
      <c r="AN332" s="55"/>
      <c r="AO332" s="161"/>
      <c r="AP332" s="1"/>
      <c r="AQ332" s="1"/>
      <c r="AR332" s="1" t="str">
        <f t="shared" si="53"/>
        <v/>
      </c>
      <c r="AS332" s="55"/>
      <c r="AT332" s="161"/>
      <c r="AU332" s="1"/>
      <c r="AV332" s="1"/>
      <c r="AW332" s="1" t="str">
        <f t="shared" si="54"/>
        <v/>
      </c>
      <c r="AX332" s="55"/>
      <c r="AY332" s="161"/>
      <c r="AZ332" s="1"/>
      <c r="BA332" s="1"/>
      <c r="BB332" s="1" t="str">
        <f t="shared" si="55"/>
        <v/>
      </c>
      <c r="BC332" s="55"/>
      <c r="BD332" s="161"/>
      <c r="BE332" s="1"/>
      <c r="BF332" s="1"/>
      <c r="BG332" s="1" t="str">
        <f t="shared" si="56"/>
        <v/>
      </c>
      <c r="BH332" s="55"/>
      <c r="BI332" s="161"/>
      <c r="BJ332" s="1"/>
      <c r="BK332" s="1"/>
      <c r="BL332" s="1" t="str">
        <f t="shared" si="57"/>
        <v/>
      </c>
      <c r="BM332" s="55"/>
      <c r="BN332" s="161"/>
      <c r="BO332" s="1"/>
      <c r="BP332" s="1"/>
      <c r="BQ332" s="1" t="str">
        <f t="shared" si="58"/>
        <v/>
      </c>
      <c r="BR332" s="55"/>
      <c r="BS332" s="161"/>
    </row>
    <row r="333" spans="1:71" ht="15">
      <c r="A333" s="97"/>
      <c r="B333" s="97"/>
      <c r="C333" s="97"/>
      <c r="D333" s="97"/>
      <c r="E333" s="97"/>
      <c r="F333" s="97"/>
      <c r="G333" s="1"/>
      <c r="H333" s="1"/>
      <c r="I333" s="1"/>
      <c r="J333" s="4"/>
      <c r="K333" s="4"/>
      <c r="L333" s="4"/>
      <c r="M333" s="159"/>
      <c r="N333" s="176"/>
      <c r="O333" s="161"/>
      <c r="P333" s="161"/>
      <c r="Q333" s="161"/>
      <c r="R333" s="4"/>
      <c r="S333" s="4"/>
      <c r="T333" s="161"/>
      <c r="U333" s="161"/>
      <c r="V333" s="1"/>
      <c r="W333" s="1"/>
      <c r="X333" s="1" t="str">
        <f t="shared" si="59"/>
        <v/>
      </c>
      <c r="Y333" s="55"/>
      <c r="Z333" s="161"/>
      <c r="AA333" s="1"/>
      <c r="AB333" s="1"/>
      <c r="AC333" s="1" t="str">
        <f t="shared" si="50"/>
        <v/>
      </c>
      <c r="AD333" s="55"/>
      <c r="AE333" s="161"/>
      <c r="AF333" s="1"/>
      <c r="AG333" s="1"/>
      <c r="AH333" s="1" t="str">
        <f t="shared" si="51"/>
        <v/>
      </c>
      <c r="AI333" s="55"/>
      <c r="AJ333" s="161"/>
      <c r="AK333" s="1"/>
      <c r="AL333" s="1"/>
      <c r="AM333" s="1" t="str">
        <f t="shared" si="52"/>
        <v/>
      </c>
      <c r="AN333" s="55"/>
      <c r="AO333" s="161"/>
      <c r="AP333" s="1"/>
      <c r="AQ333" s="1"/>
      <c r="AR333" s="1" t="str">
        <f t="shared" si="53"/>
        <v/>
      </c>
      <c r="AS333" s="55"/>
      <c r="AT333" s="161"/>
      <c r="AU333" s="1"/>
      <c r="AV333" s="1"/>
      <c r="AW333" s="1" t="str">
        <f t="shared" si="54"/>
        <v/>
      </c>
      <c r="AX333" s="55"/>
      <c r="AY333" s="161"/>
      <c r="AZ333" s="1"/>
      <c r="BA333" s="1"/>
      <c r="BB333" s="1" t="str">
        <f t="shared" si="55"/>
        <v/>
      </c>
      <c r="BC333" s="55"/>
      <c r="BD333" s="161"/>
      <c r="BE333" s="1"/>
      <c r="BF333" s="1"/>
      <c r="BG333" s="1" t="str">
        <f t="shared" si="56"/>
        <v/>
      </c>
      <c r="BH333" s="55"/>
      <c r="BI333" s="161"/>
      <c r="BJ333" s="1"/>
      <c r="BK333" s="1"/>
      <c r="BL333" s="1" t="str">
        <f t="shared" si="57"/>
        <v/>
      </c>
      <c r="BM333" s="55"/>
      <c r="BN333" s="161"/>
      <c r="BO333" s="1"/>
      <c r="BP333" s="1"/>
      <c r="BQ333" s="1" t="str">
        <f t="shared" si="58"/>
        <v/>
      </c>
      <c r="BR333" s="55"/>
      <c r="BS333" s="161"/>
    </row>
    <row r="334" spans="1:71" ht="15">
      <c r="A334" s="97"/>
      <c r="B334" s="97"/>
      <c r="C334" s="97"/>
      <c r="D334" s="97"/>
      <c r="E334" s="97"/>
      <c r="F334" s="97"/>
      <c r="G334" s="1"/>
      <c r="H334" s="1"/>
      <c r="I334" s="1"/>
      <c r="J334" s="4"/>
      <c r="K334" s="4"/>
      <c r="L334" s="4"/>
      <c r="M334" s="159"/>
      <c r="N334" s="176"/>
      <c r="O334" s="161"/>
      <c r="P334" s="161"/>
      <c r="Q334" s="161"/>
      <c r="R334" s="4"/>
      <c r="S334" s="4"/>
      <c r="T334" s="161"/>
      <c r="U334" s="161"/>
      <c r="V334" s="1"/>
      <c r="W334" s="1"/>
      <c r="X334" s="1" t="str">
        <f t="shared" si="59"/>
        <v/>
      </c>
      <c r="Y334" s="55"/>
      <c r="Z334" s="161"/>
      <c r="AA334" s="1"/>
      <c r="AB334" s="1"/>
      <c r="AC334" s="1" t="str">
        <f t="shared" ref="AC334:AC397" si="60">IF(ISERROR(VLOOKUP(AB334,WC_ISIN_Lookup,2,)),"",VLOOKUP(AB334,WC_ISIN_Lookup,2,))</f>
        <v/>
      </c>
      <c r="AD334" s="55"/>
      <c r="AE334" s="161"/>
      <c r="AF334" s="1"/>
      <c r="AG334" s="1"/>
      <c r="AH334" s="1" t="str">
        <f t="shared" ref="AH334:AH397" si="61">IF(ISERROR(VLOOKUP(AG334,WC_ISIN_Lookup,2,)),"",VLOOKUP(AG334,WC_ISIN_Lookup,2,))</f>
        <v/>
      </c>
      <c r="AI334" s="55"/>
      <c r="AJ334" s="161"/>
      <c r="AK334" s="1"/>
      <c r="AL334" s="1"/>
      <c r="AM334" s="1" t="str">
        <f t="shared" ref="AM334:AM397" si="62">IF(ISERROR(VLOOKUP(AL334,WC_ISIN_Lookup,2,)),"",VLOOKUP(AL334,WC_ISIN_Lookup,2,))</f>
        <v/>
      </c>
      <c r="AN334" s="55"/>
      <c r="AO334" s="161"/>
      <c r="AP334" s="1"/>
      <c r="AQ334" s="1"/>
      <c r="AR334" s="1" t="str">
        <f t="shared" ref="AR334:AR397" si="63">IF(ISERROR(VLOOKUP(AQ334,WC_ISIN_Lookup,2,)),"",VLOOKUP(AQ334,WC_ISIN_Lookup,2,))</f>
        <v/>
      </c>
      <c r="AS334" s="55"/>
      <c r="AT334" s="161"/>
      <c r="AU334" s="1"/>
      <c r="AV334" s="1"/>
      <c r="AW334" s="1" t="str">
        <f t="shared" ref="AW334:AW397" si="64">IF(ISERROR(VLOOKUP(AV334,WC_ISIN_Lookup,2,)),"",VLOOKUP(AV334,WC_ISIN_Lookup,2,))</f>
        <v/>
      </c>
      <c r="AX334" s="55"/>
      <c r="AY334" s="161"/>
      <c r="AZ334" s="1"/>
      <c r="BA334" s="1"/>
      <c r="BB334" s="1" t="str">
        <f t="shared" ref="BB334:BB397" si="65">IF(ISERROR(VLOOKUP(BA334,WC_ISIN_Lookup,2,)),"",VLOOKUP(BA334,WC_ISIN_Lookup,2,))</f>
        <v/>
      </c>
      <c r="BC334" s="55"/>
      <c r="BD334" s="161"/>
      <c r="BE334" s="1"/>
      <c r="BF334" s="1"/>
      <c r="BG334" s="1" t="str">
        <f t="shared" ref="BG334:BG397" si="66">IF(ISERROR(VLOOKUP(BF334,WC_ISIN_Lookup,2,)),"",VLOOKUP(BF334,WC_ISIN_Lookup,2,))</f>
        <v/>
      </c>
      <c r="BH334" s="55"/>
      <c r="BI334" s="161"/>
      <c r="BJ334" s="1"/>
      <c r="BK334" s="1"/>
      <c r="BL334" s="1" t="str">
        <f t="shared" ref="BL334:BL397" si="67">IF(ISERROR(VLOOKUP(BK334,WC_ISIN_Lookup,2,)),"",VLOOKUP(BK334,WC_ISIN_Lookup,2,))</f>
        <v/>
      </c>
      <c r="BM334" s="55"/>
      <c r="BN334" s="161"/>
      <c r="BO334" s="1"/>
      <c r="BP334" s="1"/>
      <c r="BQ334" s="1" t="str">
        <f t="shared" ref="BQ334:BQ397" si="68">IF(ISERROR(VLOOKUP(BP334,WC_ISIN_Lookup,2,)),"",VLOOKUP(BP334,WC_ISIN_Lookup,2,))</f>
        <v/>
      </c>
      <c r="BR334" s="55"/>
      <c r="BS334" s="161"/>
    </row>
    <row r="335" spans="1:71" ht="15">
      <c r="A335" s="97"/>
      <c r="B335" s="97"/>
      <c r="C335" s="97"/>
      <c r="D335" s="97"/>
      <c r="E335" s="97"/>
      <c r="F335" s="97"/>
      <c r="G335" s="1"/>
      <c r="H335" s="1"/>
      <c r="I335" s="1"/>
      <c r="J335" s="4"/>
      <c r="K335" s="4"/>
      <c r="L335" s="4"/>
      <c r="M335" s="159"/>
      <c r="N335" s="176"/>
      <c r="O335" s="161"/>
      <c r="P335" s="161"/>
      <c r="Q335" s="161"/>
      <c r="R335" s="4"/>
      <c r="S335" s="4"/>
      <c r="T335" s="161"/>
      <c r="U335" s="161"/>
      <c r="V335" s="1"/>
      <c r="W335" s="1"/>
      <c r="X335" s="1" t="str">
        <f t="shared" si="59"/>
        <v/>
      </c>
      <c r="Y335" s="55"/>
      <c r="Z335" s="161"/>
      <c r="AA335" s="1"/>
      <c r="AB335" s="1"/>
      <c r="AC335" s="1" t="str">
        <f t="shared" si="60"/>
        <v/>
      </c>
      <c r="AD335" s="55"/>
      <c r="AE335" s="161"/>
      <c r="AF335" s="1"/>
      <c r="AG335" s="1"/>
      <c r="AH335" s="1" t="str">
        <f t="shared" si="61"/>
        <v/>
      </c>
      <c r="AI335" s="55"/>
      <c r="AJ335" s="161"/>
      <c r="AK335" s="1"/>
      <c r="AL335" s="1"/>
      <c r="AM335" s="1" t="str">
        <f t="shared" si="62"/>
        <v/>
      </c>
      <c r="AN335" s="55"/>
      <c r="AO335" s="161"/>
      <c r="AP335" s="1"/>
      <c r="AQ335" s="1"/>
      <c r="AR335" s="1" t="str">
        <f t="shared" si="63"/>
        <v/>
      </c>
      <c r="AS335" s="55"/>
      <c r="AT335" s="161"/>
      <c r="AU335" s="1"/>
      <c r="AV335" s="1"/>
      <c r="AW335" s="1" t="str">
        <f t="shared" si="64"/>
        <v/>
      </c>
      <c r="AX335" s="55"/>
      <c r="AY335" s="161"/>
      <c r="AZ335" s="1"/>
      <c r="BA335" s="1"/>
      <c r="BB335" s="1" t="str">
        <f t="shared" si="65"/>
        <v/>
      </c>
      <c r="BC335" s="55"/>
      <c r="BD335" s="161"/>
      <c r="BE335" s="1"/>
      <c r="BF335" s="1"/>
      <c r="BG335" s="1" t="str">
        <f t="shared" si="66"/>
        <v/>
      </c>
      <c r="BH335" s="55"/>
      <c r="BI335" s="161"/>
      <c r="BJ335" s="1"/>
      <c r="BK335" s="1"/>
      <c r="BL335" s="1" t="str">
        <f t="shared" si="67"/>
        <v/>
      </c>
      <c r="BM335" s="55"/>
      <c r="BN335" s="161"/>
      <c r="BO335" s="1"/>
      <c r="BP335" s="1"/>
      <c r="BQ335" s="1" t="str">
        <f t="shared" si="68"/>
        <v/>
      </c>
      <c r="BR335" s="55"/>
      <c r="BS335" s="161"/>
    </row>
    <row r="336" spans="1:71" ht="15">
      <c r="A336" s="97"/>
      <c r="B336" s="97"/>
      <c r="C336" s="97"/>
      <c r="D336" s="97"/>
      <c r="E336" s="97"/>
      <c r="F336" s="97"/>
      <c r="G336" s="1"/>
      <c r="H336" s="1"/>
      <c r="I336" s="1"/>
      <c r="J336" s="4"/>
      <c r="K336" s="4"/>
      <c r="L336" s="4"/>
      <c r="M336" s="159"/>
      <c r="N336" s="176"/>
      <c r="O336" s="161"/>
      <c r="P336" s="161"/>
      <c r="Q336" s="161"/>
      <c r="R336" s="4"/>
      <c r="S336" s="4"/>
      <c r="T336" s="161"/>
      <c r="U336" s="161"/>
      <c r="V336" s="1"/>
      <c r="W336" s="1"/>
      <c r="X336" s="1" t="str">
        <f t="shared" si="59"/>
        <v/>
      </c>
      <c r="Y336" s="55"/>
      <c r="Z336" s="161"/>
      <c r="AA336" s="1"/>
      <c r="AB336" s="1"/>
      <c r="AC336" s="1" t="str">
        <f t="shared" si="60"/>
        <v/>
      </c>
      <c r="AD336" s="55"/>
      <c r="AE336" s="161"/>
      <c r="AF336" s="1"/>
      <c r="AG336" s="1"/>
      <c r="AH336" s="1" t="str">
        <f t="shared" si="61"/>
        <v/>
      </c>
      <c r="AI336" s="55"/>
      <c r="AJ336" s="161"/>
      <c r="AK336" s="1"/>
      <c r="AL336" s="1"/>
      <c r="AM336" s="1" t="str">
        <f t="shared" si="62"/>
        <v/>
      </c>
      <c r="AN336" s="55"/>
      <c r="AO336" s="161"/>
      <c r="AP336" s="1"/>
      <c r="AQ336" s="1"/>
      <c r="AR336" s="1" t="str">
        <f t="shared" si="63"/>
        <v/>
      </c>
      <c r="AS336" s="55"/>
      <c r="AT336" s="161"/>
      <c r="AU336" s="1"/>
      <c r="AV336" s="1"/>
      <c r="AW336" s="1" t="str">
        <f t="shared" si="64"/>
        <v/>
      </c>
      <c r="AX336" s="55"/>
      <c r="AY336" s="161"/>
      <c r="AZ336" s="1"/>
      <c r="BA336" s="1"/>
      <c r="BB336" s="1" t="str">
        <f t="shared" si="65"/>
        <v/>
      </c>
      <c r="BC336" s="55"/>
      <c r="BD336" s="161"/>
      <c r="BE336" s="1"/>
      <c r="BF336" s="1"/>
      <c r="BG336" s="1" t="str">
        <f t="shared" si="66"/>
        <v/>
      </c>
      <c r="BH336" s="55"/>
      <c r="BI336" s="161"/>
      <c r="BJ336" s="1"/>
      <c r="BK336" s="1"/>
      <c r="BL336" s="1" t="str">
        <f t="shared" si="67"/>
        <v/>
      </c>
      <c r="BM336" s="55"/>
      <c r="BN336" s="161"/>
      <c r="BO336" s="1"/>
      <c r="BP336" s="1"/>
      <c r="BQ336" s="1" t="str">
        <f t="shared" si="68"/>
        <v/>
      </c>
      <c r="BR336" s="55"/>
      <c r="BS336" s="161"/>
    </row>
    <row r="337" spans="1:71" ht="15">
      <c r="A337" s="97"/>
      <c r="B337" s="97"/>
      <c r="C337" s="97"/>
      <c r="D337" s="97"/>
      <c r="E337" s="97"/>
      <c r="F337" s="97"/>
      <c r="G337" s="1"/>
      <c r="H337" s="1"/>
      <c r="I337" s="1"/>
      <c r="J337" s="4"/>
      <c r="K337" s="4"/>
      <c r="L337" s="4"/>
      <c r="M337" s="159"/>
      <c r="N337" s="176"/>
      <c r="O337" s="161"/>
      <c r="P337" s="161"/>
      <c r="Q337" s="161"/>
      <c r="R337" s="4"/>
      <c r="S337" s="4"/>
      <c r="T337" s="161"/>
      <c r="U337" s="161"/>
      <c r="V337" s="1"/>
      <c r="W337" s="1"/>
      <c r="X337" s="1" t="str">
        <f t="shared" si="59"/>
        <v/>
      </c>
      <c r="Y337" s="55"/>
      <c r="Z337" s="161"/>
      <c r="AA337" s="1"/>
      <c r="AB337" s="1"/>
      <c r="AC337" s="1" t="str">
        <f t="shared" si="60"/>
        <v/>
      </c>
      <c r="AD337" s="55"/>
      <c r="AE337" s="161"/>
      <c r="AF337" s="1"/>
      <c r="AG337" s="1"/>
      <c r="AH337" s="1" t="str">
        <f t="shared" si="61"/>
        <v/>
      </c>
      <c r="AI337" s="55"/>
      <c r="AJ337" s="161"/>
      <c r="AK337" s="1"/>
      <c r="AL337" s="1"/>
      <c r="AM337" s="1" t="str">
        <f t="shared" si="62"/>
        <v/>
      </c>
      <c r="AN337" s="55"/>
      <c r="AO337" s="161"/>
      <c r="AP337" s="1"/>
      <c r="AQ337" s="1"/>
      <c r="AR337" s="1" t="str">
        <f t="shared" si="63"/>
        <v/>
      </c>
      <c r="AS337" s="55"/>
      <c r="AT337" s="161"/>
      <c r="AU337" s="1"/>
      <c r="AV337" s="1"/>
      <c r="AW337" s="1" t="str">
        <f t="shared" si="64"/>
        <v/>
      </c>
      <c r="AX337" s="55"/>
      <c r="AY337" s="161"/>
      <c r="AZ337" s="1"/>
      <c r="BA337" s="1"/>
      <c r="BB337" s="1" t="str">
        <f t="shared" si="65"/>
        <v/>
      </c>
      <c r="BC337" s="55"/>
      <c r="BD337" s="161"/>
      <c r="BE337" s="1"/>
      <c r="BF337" s="1"/>
      <c r="BG337" s="1" t="str">
        <f t="shared" si="66"/>
        <v/>
      </c>
      <c r="BH337" s="55"/>
      <c r="BI337" s="161"/>
      <c r="BJ337" s="1"/>
      <c r="BK337" s="1"/>
      <c r="BL337" s="1" t="str">
        <f t="shared" si="67"/>
        <v/>
      </c>
      <c r="BM337" s="55"/>
      <c r="BN337" s="161"/>
      <c r="BO337" s="1"/>
      <c r="BP337" s="1"/>
      <c r="BQ337" s="1" t="str">
        <f t="shared" si="68"/>
        <v/>
      </c>
      <c r="BR337" s="55"/>
      <c r="BS337" s="161"/>
    </row>
    <row r="338" spans="1:71" ht="15">
      <c r="A338" s="97"/>
      <c r="B338" s="97"/>
      <c r="C338" s="97"/>
      <c r="D338" s="97"/>
      <c r="E338" s="97"/>
      <c r="F338" s="97"/>
      <c r="G338" s="1"/>
      <c r="H338" s="1"/>
      <c r="I338" s="1"/>
      <c r="J338" s="4"/>
      <c r="K338" s="4"/>
      <c r="L338" s="4"/>
      <c r="M338" s="159"/>
      <c r="N338" s="176"/>
      <c r="O338" s="161"/>
      <c r="P338" s="161"/>
      <c r="Q338" s="161"/>
      <c r="R338" s="4"/>
      <c r="S338" s="4"/>
      <c r="T338" s="161"/>
      <c r="U338" s="161"/>
      <c r="V338" s="1"/>
      <c r="W338" s="1"/>
      <c r="X338" s="1" t="str">
        <f t="shared" si="59"/>
        <v/>
      </c>
      <c r="Y338" s="55"/>
      <c r="Z338" s="161"/>
      <c r="AA338" s="1"/>
      <c r="AB338" s="1"/>
      <c r="AC338" s="1" t="str">
        <f t="shared" si="60"/>
        <v/>
      </c>
      <c r="AD338" s="55"/>
      <c r="AE338" s="161"/>
      <c r="AF338" s="1"/>
      <c r="AG338" s="1"/>
      <c r="AH338" s="1" t="str">
        <f t="shared" si="61"/>
        <v/>
      </c>
      <c r="AI338" s="55"/>
      <c r="AJ338" s="161"/>
      <c r="AK338" s="1"/>
      <c r="AL338" s="1"/>
      <c r="AM338" s="1" t="str">
        <f t="shared" si="62"/>
        <v/>
      </c>
      <c r="AN338" s="55"/>
      <c r="AO338" s="161"/>
      <c r="AP338" s="1"/>
      <c r="AQ338" s="1"/>
      <c r="AR338" s="1" t="str">
        <f t="shared" si="63"/>
        <v/>
      </c>
      <c r="AS338" s="55"/>
      <c r="AT338" s="161"/>
      <c r="AU338" s="1"/>
      <c r="AV338" s="1"/>
      <c r="AW338" s="1" t="str">
        <f t="shared" si="64"/>
        <v/>
      </c>
      <c r="AX338" s="55"/>
      <c r="AY338" s="161"/>
      <c r="AZ338" s="1"/>
      <c r="BA338" s="1"/>
      <c r="BB338" s="1" t="str">
        <f t="shared" si="65"/>
        <v/>
      </c>
      <c r="BC338" s="55"/>
      <c r="BD338" s="161"/>
      <c r="BE338" s="1"/>
      <c r="BF338" s="1"/>
      <c r="BG338" s="1" t="str">
        <f t="shared" si="66"/>
        <v/>
      </c>
      <c r="BH338" s="55"/>
      <c r="BI338" s="161"/>
      <c r="BJ338" s="1"/>
      <c r="BK338" s="1"/>
      <c r="BL338" s="1" t="str">
        <f t="shared" si="67"/>
        <v/>
      </c>
      <c r="BM338" s="55"/>
      <c r="BN338" s="161"/>
      <c r="BO338" s="1"/>
      <c r="BP338" s="1"/>
      <c r="BQ338" s="1" t="str">
        <f t="shared" si="68"/>
        <v/>
      </c>
      <c r="BR338" s="55"/>
      <c r="BS338" s="161"/>
    </row>
    <row r="339" spans="1:71" ht="15">
      <c r="A339" s="97"/>
      <c r="B339" s="97"/>
      <c r="C339" s="97"/>
      <c r="D339" s="97"/>
      <c r="E339" s="97"/>
      <c r="F339" s="97"/>
      <c r="G339" s="1"/>
      <c r="H339" s="1"/>
      <c r="I339" s="1"/>
      <c r="J339" s="4"/>
      <c r="K339" s="4"/>
      <c r="L339" s="4"/>
      <c r="M339" s="159"/>
      <c r="N339" s="176"/>
      <c r="O339" s="161"/>
      <c r="P339" s="161"/>
      <c r="Q339" s="161"/>
      <c r="R339" s="4"/>
      <c r="S339" s="4"/>
      <c r="T339" s="161"/>
      <c r="U339" s="161"/>
      <c r="V339" s="1"/>
      <c r="W339" s="1"/>
      <c r="X339" s="1" t="str">
        <f t="shared" si="59"/>
        <v/>
      </c>
      <c r="Y339" s="55"/>
      <c r="Z339" s="161"/>
      <c r="AA339" s="1"/>
      <c r="AB339" s="1"/>
      <c r="AC339" s="1" t="str">
        <f t="shared" si="60"/>
        <v/>
      </c>
      <c r="AD339" s="55"/>
      <c r="AE339" s="161"/>
      <c r="AF339" s="1"/>
      <c r="AG339" s="1"/>
      <c r="AH339" s="1" t="str">
        <f t="shared" si="61"/>
        <v/>
      </c>
      <c r="AI339" s="55"/>
      <c r="AJ339" s="161"/>
      <c r="AK339" s="1"/>
      <c r="AL339" s="1"/>
      <c r="AM339" s="1" t="str">
        <f t="shared" si="62"/>
        <v/>
      </c>
      <c r="AN339" s="55"/>
      <c r="AO339" s="161"/>
      <c r="AP339" s="1"/>
      <c r="AQ339" s="1"/>
      <c r="AR339" s="1" t="str">
        <f t="shared" si="63"/>
        <v/>
      </c>
      <c r="AS339" s="55"/>
      <c r="AT339" s="161"/>
      <c r="AU339" s="1"/>
      <c r="AV339" s="1"/>
      <c r="AW339" s="1" t="str">
        <f t="shared" si="64"/>
        <v/>
      </c>
      <c r="AX339" s="55"/>
      <c r="AY339" s="161"/>
      <c r="AZ339" s="1"/>
      <c r="BA339" s="1"/>
      <c r="BB339" s="1" t="str">
        <f t="shared" si="65"/>
        <v/>
      </c>
      <c r="BC339" s="55"/>
      <c r="BD339" s="161"/>
      <c r="BE339" s="1"/>
      <c r="BF339" s="1"/>
      <c r="BG339" s="1" t="str">
        <f t="shared" si="66"/>
        <v/>
      </c>
      <c r="BH339" s="55"/>
      <c r="BI339" s="161"/>
      <c r="BJ339" s="1"/>
      <c r="BK339" s="1"/>
      <c r="BL339" s="1" t="str">
        <f t="shared" si="67"/>
        <v/>
      </c>
      <c r="BM339" s="55"/>
      <c r="BN339" s="161"/>
      <c r="BO339" s="1"/>
      <c r="BP339" s="1"/>
      <c r="BQ339" s="1" t="str">
        <f t="shared" si="68"/>
        <v/>
      </c>
      <c r="BR339" s="55"/>
      <c r="BS339" s="161"/>
    </row>
    <row r="340" spans="1:71" ht="15">
      <c r="A340" s="97"/>
      <c r="B340" s="97"/>
      <c r="C340" s="97"/>
      <c r="D340" s="97"/>
      <c r="E340" s="97"/>
      <c r="F340" s="97"/>
      <c r="G340" s="1"/>
      <c r="H340" s="1"/>
      <c r="I340" s="1"/>
      <c r="J340" s="4"/>
      <c r="K340" s="4"/>
      <c r="L340" s="4"/>
      <c r="M340" s="159"/>
      <c r="N340" s="176"/>
      <c r="O340" s="161"/>
      <c r="P340" s="161"/>
      <c r="Q340" s="161"/>
      <c r="R340" s="4"/>
      <c r="S340" s="4"/>
      <c r="T340" s="161"/>
      <c r="U340" s="161"/>
      <c r="V340" s="1"/>
      <c r="W340" s="1"/>
      <c r="X340" s="1" t="str">
        <f t="shared" si="59"/>
        <v/>
      </c>
      <c r="Y340" s="55"/>
      <c r="Z340" s="161"/>
      <c r="AA340" s="1"/>
      <c r="AB340" s="1"/>
      <c r="AC340" s="1" t="str">
        <f t="shared" si="60"/>
        <v/>
      </c>
      <c r="AD340" s="55"/>
      <c r="AE340" s="161"/>
      <c r="AF340" s="1"/>
      <c r="AG340" s="1"/>
      <c r="AH340" s="1" t="str">
        <f t="shared" si="61"/>
        <v/>
      </c>
      <c r="AI340" s="55"/>
      <c r="AJ340" s="161"/>
      <c r="AK340" s="1"/>
      <c r="AL340" s="1"/>
      <c r="AM340" s="1" t="str">
        <f t="shared" si="62"/>
        <v/>
      </c>
      <c r="AN340" s="55"/>
      <c r="AO340" s="161"/>
      <c r="AP340" s="1"/>
      <c r="AQ340" s="1"/>
      <c r="AR340" s="1" t="str">
        <f t="shared" si="63"/>
        <v/>
      </c>
      <c r="AS340" s="55"/>
      <c r="AT340" s="161"/>
      <c r="AU340" s="1"/>
      <c r="AV340" s="1"/>
      <c r="AW340" s="1" t="str">
        <f t="shared" si="64"/>
        <v/>
      </c>
      <c r="AX340" s="55"/>
      <c r="AY340" s="161"/>
      <c r="AZ340" s="1"/>
      <c r="BA340" s="1"/>
      <c r="BB340" s="1" t="str">
        <f t="shared" si="65"/>
        <v/>
      </c>
      <c r="BC340" s="55"/>
      <c r="BD340" s="161"/>
      <c r="BE340" s="1"/>
      <c r="BF340" s="1"/>
      <c r="BG340" s="1" t="str">
        <f t="shared" si="66"/>
        <v/>
      </c>
      <c r="BH340" s="55"/>
      <c r="BI340" s="161"/>
      <c r="BJ340" s="1"/>
      <c r="BK340" s="1"/>
      <c r="BL340" s="1" t="str">
        <f t="shared" si="67"/>
        <v/>
      </c>
      <c r="BM340" s="55"/>
      <c r="BN340" s="161"/>
      <c r="BO340" s="1"/>
      <c r="BP340" s="1"/>
      <c r="BQ340" s="1" t="str">
        <f t="shared" si="68"/>
        <v/>
      </c>
      <c r="BR340" s="55"/>
      <c r="BS340" s="161"/>
    </row>
    <row r="341" spans="1:71" ht="15">
      <c r="A341" s="97"/>
      <c r="B341" s="97"/>
      <c r="C341" s="97"/>
      <c r="D341" s="97"/>
      <c r="E341" s="97"/>
      <c r="F341" s="97"/>
      <c r="G341" s="1"/>
      <c r="H341" s="1"/>
      <c r="I341" s="1"/>
      <c r="J341" s="4"/>
      <c r="K341" s="4"/>
      <c r="L341" s="4"/>
      <c r="M341" s="159"/>
      <c r="N341" s="176"/>
      <c r="O341" s="161"/>
      <c r="P341" s="161"/>
      <c r="Q341" s="161"/>
      <c r="R341" s="4"/>
      <c r="S341" s="4"/>
      <c r="T341" s="161"/>
      <c r="U341" s="161"/>
      <c r="V341" s="1"/>
      <c r="W341" s="1"/>
      <c r="X341" s="1" t="str">
        <f t="shared" si="59"/>
        <v/>
      </c>
      <c r="Y341" s="55"/>
      <c r="Z341" s="161"/>
      <c r="AA341" s="1"/>
      <c r="AB341" s="1"/>
      <c r="AC341" s="1" t="str">
        <f t="shared" si="60"/>
        <v/>
      </c>
      <c r="AD341" s="55"/>
      <c r="AE341" s="161"/>
      <c r="AF341" s="1"/>
      <c r="AG341" s="1"/>
      <c r="AH341" s="1" t="str">
        <f t="shared" si="61"/>
        <v/>
      </c>
      <c r="AI341" s="55"/>
      <c r="AJ341" s="161"/>
      <c r="AK341" s="1"/>
      <c r="AL341" s="1"/>
      <c r="AM341" s="1" t="str">
        <f t="shared" si="62"/>
        <v/>
      </c>
      <c r="AN341" s="55"/>
      <c r="AO341" s="161"/>
      <c r="AP341" s="1"/>
      <c r="AQ341" s="1"/>
      <c r="AR341" s="1" t="str">
        <f t="shared" si="63"/>
        <v/>
      </c>
      <c r="AS341" s="55"/>
      <c r="AT341" s="161"/>
      <c r="AU341" s="1"/>
      <c r="AV341" s="1"/>
      <c r="AW341" s="1" t="str">
        <f t="shared" si="64"/>
        <v/>
      </c>
      <c r="AX341" s="55"/>
      <c r="AY341" s="161"/>
      <c r="AZ341" s="1"/>
      <c r="BA341" s="1"/>
      <c r="BB341" s="1" t="str">
        <f t="shared" si="65"/>
        <v/>
      </c>
      <c r="BC341" s="55"/>
      <c r="BD341" s="161"/>
      <c r="BE341" s="1"/>
      <c r="BF341" s="1"/>
      <c r="BG341" s="1" t="str">
        <f t="shared" si="66"/>
        <v/>
      </c>
      <c r="BH341" s="55"/>
      <c r="BI341" s="161"/>
      <c r="BJ341" s="1"/>
      <c r="BK341" s="1"/>
      <c r="BL341" s="1" t="str">
        <f t="shared" si="67"/>
        <v/>
      </c>
      <c r="BM341" s="55"/>
      <c r="BN341" s="161"/>
      <c r="BO341" s="1"/>
      <c r="BP341" s="1"/>
      <c r="BQ341" s="1" t="str">
        <f t="shared" si="68"/>
        <v/>
      </c>
      <c r="BR341" s="55"/>
      <c r="BS341" s="161"/>
    </row>
    <row r="342" spans="1:71" ht="15">
      <c r="A342" s="97"/>
      <c r="B342" s="97"/>
      <c r="C342" s="97"/>
      <c r="D342" s="97"/>
      <c r="E342" s="97"/>
      <c r="F342" s="97"/>
      <c r="G342" s="1"/>
      <c r="H342" s="1"/>
      <c r="I342" s="1"/>
      <c r="J342" s="4"/>
      <c r="K342" s="4"/>
      <c r="L342" s="4"/>
      <c r="M342" s="159"/>
      <c r="N342" s="176"/>
      <c r="O342" s="161"/>
      <c r="P342" s="161"/>
      <c r="Q342" s="161"/>
      <c r="R342" s="4"/>
      <c r="S342" s="4"/>
      <c r="T342" s="161"/>
      <c r="U342" s="161"/>
      <c r="V342" s="1"/>
      <c r="W342" s="1"/>
      <c r="X342" s="1" t="str">
        <f t="shared" si="59"/>
        <v/>
      </c>
      <c r="Y342" s="55"/>
      <c r="Z342" s="161"/>
      <c r="AA342" s="1"/>
      <c r="AB342" s="1"/>
      <c r="AC342" s="1" t="str">
        <f t="shared" si="60"/>
        <v/>
      </c>
      <c r="AD342" s="55"/>
      <c r="AE342" s="161"/>
      <c r="AF342" s="1"/>
      <c r="AG342" s="1"/>
      <c r="AH342" s="1" t="str">
        <f t="shared" si="61"/>
        <v/>
      </c>
      <c r="AI342" s="55"/>
      <c r="AJ342" s="161"/>
      <c r="AK342" s="1"/>
      <c r="AL342" s="1"/>
      <c r="AM342" s="1" t="str">
        <f t="shared" si="62"/>
        <v/>
      </c>
      <c r="AN342" s="55"/>
      <c r="AO342" s="161"/>
      <c r="AP342" s="1"/>
      <c r="AQ342" s="1"/>
      <c r="AR342" s="1" t="str">
        <f t="shared" si="63"/>
        <v/>
      </c>
      <c r="AS342" s="55"/>
      <c r="AT342" s="161"/>
      <c r="AU342" s="1"/>
      <c r="AV342" s="1"/>
      <c r="AW342" s="1" t="str">
        <f t="shared" si="64"/>
        <v/>
      </c>
      <c r="AX342" s="55"/>
      <c r="AY342" s="161"/>
      <c r="AZ342" s="1"/>
      <c r="BA342" s="1"/>
      <c r="BB342" s="1" t="str">
        <f t="shared" si="65"/>
        <v/>
      </c>
      <c r="BC342" s="55"/>
      <c r="BD342" s="161"/>
      <c r="BE342" s="1"/>
      <c r="BF342" s="1"/>
      <c r="BG342" s="1" t="str">
        <f t="shared" si="66"/>
        <v/>
      </c>
      <c r="BH342" s="55"/>
      <c r="BI342" s="161"/>
      <c r="BJ342" s="1"/>
      <c r="BK342" s="1"/>
      <c r="BL342" s="1" t="str">
        <f t="shared" si="67"/>
        <v/>
      </c>
      <c r="BM342" s="55"/>
      <c r="BN342" s="161"/>
      <c r="BO342" s="1"/>
      <c r="BP342" s="1"/>
      <c r="BQ342" s="1" t="str">
        <f t="shared" si="68"/>
        <v/>
      </c>
      <c r="BR342" s="55"/>
      <c r="BS342" s="161"/>
    </row>
    <row r="343" spans="1:71" ht="15">
      <c r="A343" s="97"/>
      <c r="B343" s="97"/>
      <c r="C343" s="97"/>
      <c r="D343" s="97"/>
      <c r="E343" s="97"/>
      <c r="F343" s="97"/>
      <c r="G343" s="1"/>
      <c r="H343" s="1"/>
      <c r="I343" s="1"/>
      <c r="J343" s="4"/>
      <c r="K343" s="4"/>
      <c r="L343" s="4"/>
      <c r="M343" s="159"/>
      <c r="N343" s="176"/>
      <c r="O343" s="161"/>
      <c r="P343" s="161"/>
      <c r="Q343" s="161"/>
      <c r="R343" s="4"/>
      <c r="S343" s="4"/>
      <c r="T343" s="161"/>
      <c r="U343" s="161"/>
      <c r="V343" s="1"/>
      <c r="W343" s="1"/>
      <c r="X343" s="1" t="str">
        <f t="shared" si="59"/>
        <v/>
      </c>
      <c r="Y343" s="55"/>
      <c r="Z343" s="161"/>
      <c r="AA343" s="1"/>
      <c r="AB343" s="1"/>
      <c r="AC343" s="1" t="str">
        <f t="shared" si="60"/>
        <v/>
      </c>
      <c r="AD343" s="55"/>
      <c r="AE343" s="161"/>
      <c r="AF343" s="1"/>
      <c r="AG343" s="1"/>
      <c r="AH343" s="1" t="str">
        <f t="shared" si="61"/>
        <v/>
      </c>
      <c r="AI343" s="55"/>
      <c r="AJ343" s="161"/>
      <c r="AK343" s="1"/>
      <c r="AL343" s="1"/>
      <c r="AM343" s="1" t="str">
        <f t="shared" si="62"/>
        <v/>
      </c>
      <c r="AN343" s="55"/>
      <c r="AO343" s="161"/>
      <c r="AP343" s="1"/>
      <c r="AQ343" s="1"/>
      <c r="AR343" s="1" t="str">
        <f t="shared" si="63"/>
        <v/>
      </c>
      <c r="AS343" s="55"/>
      <c r="AT343" s="161"/>
      <c r="AU343" s="1"/>
      <c r="AV343" s="1"/>
      <c r="AW343" s="1" t="str">
        <f t="shared" si="64"/>
        <v/>
      </c>
      <c r="AX343" s="55"/>
      <c r="AY343" s="161"/>
      <c r="AZ343" s="1"/>
      <c r="BA343" s="1"/>
      <c r="BB343" s="1" t="str">
        <f t="shared" si="65"/>
        <v/>
      </c>
      <c r="BC343" s="55"/>
      <c r="BD343" s="161"/>
      <c r="BE343" s="1"/>
      <c r="BF343" s="1"/>
      <c r="BG343" s="1" t="str">
        <f t="shared" si="66"/>
        <v/>
      </c>
      <c r="BH343" s="55"/>
      <c r="BI343" s="161"/>
      <c r="BJ343" s="1"/>
      <c r="BK343" s="1"/>
      <c r="BL343" s="1" t="str">
        <f t="shared" si="67"/>
        <v/>
      </c>
      <c r="BM343" s="55"/>
      <c r="BN343" s="161"/>
      <c r="BO343" s="1"/>
      <c r="BP343" s="1"/>
      <c r="BQ343" s="1" t="str">
        <f t="shared" si="68"/>
        <v/>
      </c>
      <c r="BR343" s="55"/>
      <c r="BS343" s="161"/>
    </row>
    <row r="344" spans="1:71" ht="15">
      <c r="A344" s="97"/>
      <c r="B344" s="97"/>
      <c r="C344" s="97"/>
      <c r="D344" s="97"/>
      <c r="E344" s="97"/>
      <c r="F344" s="97"/>
      <c r="G344" s="1"/>
      <c r="H344" s="1"/>
      <c r="I344" s="1"/>
      <c r="J344" s="4"/>
      <c r="K344" s="4"/>
      <c r="L344" s="4"/>
      <c r="M344" s="159"/>
      <c r="N344" s="176"/>
      <c r="O344" s="161"/>
      <c r="P344" s="161"/>
      <c r="Q344" s="161"/>
      <c r="R344" s="4"/>
      <c r="S344" s="4"/>
      <c r="T344" s="161"/>
      <c r="U344" s="161"/>
      <c r="V344" s="1"/>
      <c r="W344" s="1"/>
      <c r="X344" s="1" t="str">
        <f t="shared" si="59"/>
        <v/>
      </c>
      <c r="Y344" s="55"/>
      <c r="Z344" s="161"/>
      <c r="AA344" s="1"/>
      <c r="AB344" s="1"/>
      <c r="AC344" s="1" t="str">
        <f t="shared" si="60"/>
        <v/>
      </c>
      <c r="AD344" s="55"/>
      <c r="AE344" s="161"/>
      <c r="AF344" s="1"/>
      <c r="AG344" s="1"/>
      <c r="AH344" s="1" t="str">
        <f t="shared" si="61"/>
        <v/>
      </c>
      <c r="AI344" s="55"/>
      <c r="AJ344" s="161"/>
      <c r="AK344" s="1"/>
      <c r="AL344" s="1"/>
      <c r="AM344" s="1" t="str">
        <f t="shared" si="62"/>
        <v/>
      </c>
      <c r="AN344" s="55"/>
      <c r="AO344" s="161"/>
      <c r="AP344" s="1"/>
      <c r="AQ344" s="1"/>
      <c r="AR344" s="1" t="str">
        <f t="shared" si="63"/>
        <v/>
      </c>
      <c r="AS344" s="55"/>
      <c r="AT344" s="161"/>
      <c r="AU344" s="1"/>
      <c r="AV344" s="1"/>
      <c r="AW344" s="1" t="str">
        <f t="shared" si="64"/>
        <v/>
      </c>
      <c r="AX344" s="55"/>
      <c r="AY344" s="161"/>
      <c r="AZ344" s="1"/>
      <c r="BA344" s="1"/>
      <c r="BB344" s="1" t="str">
        <f t="shared" si="65"/>
        <v/>
      </c>
      <c r="BC344" s="55"/>
      <c r="BD344" s="161"/>
      <c r="BE344" s="1"/>
      <c r="BF344" s="1"/>
      <c r="BG344" s="1" t="str">
        <f t="shared" si="66"/>
        <v/>
      </c>
      <c r="BH344" s="55"/>
      <c r="BI344" s="161"/>
      <c r="BJ344" s="1"/>
      <c r="BK344" s="1"/>
      <c r="BL344" s="1" t="str">
        <f t="shared" si="67"/>
        <v/>
      </c>
      <c r="BM344" s="55"/>
      <c r="BN344" s="161"/>
      <c r="BO344" s="1"/>
      <c r="BP344" s="1"/>
      <c r="BQ344" s="1" t="str">
        <f t="shared" si="68"/>
        <v/>
      </c>
      <c r="BR344" s="55"/>
      <c r="BS344" s="161"/>
    </row>
    <row r="345" spans="1:71" ht="15">
      <c r="A345" s="97"/>
      <c r="B345" s="97"/>
      <c r="C345" s="97"/>
      <c r="D345" s="97"/>
      <c r="E345" s="97"/>
      <c r="F345" s="97"/>
      <c r="G345" s="1"/>
      <c r="H345" s="1"/>
      <c r="I345" s="1"/>
      <c r="J345" s="4"/>
      <c r="K345" s="4"/>
      <c r="L345" s="4"/>
      <c r="M345" s="159"/>
      <c r="N345" s="176"/>
      <c r="O345" s="161"/>
      <c r="P345" s="161"/>
      <c r="Q345" s="161"/>
      <c r="R345" s="4"/>
      <c r="S345" s="4"/>
      <c r="T345" s="161"/>
      <c r="U345" s="161"/>
      <c r="V345" s="1"/>
      <c r="W345" s="1"/>
      <c r="X345" s="1" t="str">
        <f t="shared" si="59"/>
        <v/>
      </c>
      <c r="Y345" s="55"/>
      <c r="Z345" s="161"/>
      <c r="AA345" s="1"/>
      <c r="AB345" s="1"/>
      <c r="AC345" s="1" t="str">
        <f t="shared" si="60"/>
        <v/>
      </c>
      <c r="AD345" s="55"/>
      <c r="AE345" s="161"/>
      <c r="AF345" s="1"/>
      <c r="AG345" s="1"/>
      <c r="AH345" s="1" t="str">
        <f t="shared" si="61"/>
        <v/>
      </c>
      <c r="AI345" s="55"/>
      <c r="AJ345" s="161"/>
      <c r="AK345" s="1"/>
      <c r="AL345" s="1"/>
      <c r="AM345" s="1" t="str">
        <f t="shared" si="62"/>
        <v/>
      </c>
      <c r="AN345" s="55"/>
      <c r="AO345" s="161"/>
      <c r="AP345" s="1"/>
      <c r="AQ345" s="1"/>
      <c r="AR345" s="1" t="str">
        <f t="shared" si="63"/>
        <v/>
      </c>
      <c r="AS345" s="55"/>
      <c r="AT345" s="161"/>
      <c r="AU345" s="1"/>
      <c r="AV345" s="1"/>
      <c r="AW345" s="1" t="str">
        <f t="shared" si="64"/>
        <v/>
      </c>
      <c r="AX345" s="55"/>
      <c r="AY345" s="161"/>
      <c r="AZ345" s="1"/>
      <c r="BA345" s="1"/>
      <c r="BB345" s="1" t="str">
        <f t="shared" si="65"/>
        <v/>
      </c>
      <c r="BC345" s="55"/>
      <c r="BD345" s="161"/>
      <c r="BE345" s="1"/>
      <c r="BF345" s="1"/>
      <c r="BG345" s="1" t="str">
        <f t="shared" si="66"/>
        <v/>
      </c>
      <c r="BH345" s="55"/>
      <c r="BI345" s="161"/>
      <c r="BJ345" s="1"/>
      <c r="BK345" s="1"/>
      <c r="BL345" s="1" t="str">
        <f t="shared" si="67"/>
        <v/>
      </c>
      <c r="BM345" s="55"/>
      <c r="BN345" s="161"/>
      <c r="BO345" s="1"/>
      <c r="BP345" s="1"/>
      <c r="BQ345" s="1" t="str">
        <f t="shared" si="68"/>
        <v/>
      </c>
      <c r="BR345" s="55"/>
      <c r="BS345" s="161"/>
    </row>
    <row r="346" spans="1:71" ht="15">
      <c r="A346" s="97"/>
      <c r="B346" s="97"/>
      <c r="C346" s="97"/>
      <c r="D346" s="97"/>
      <c r="E346" s="97"/>
      <c r="F346" s="97"/>
      <c r="G346" s="1"/>
      <c r="H346" s="1"/>
      <c r="I346" s="1"/>
      <c r="J346" s="4"/>
      <c r="K346" s="4"/>
      <c r="L346" s="4"/>
      <c r="M346" s="159"/>
      <c r="N346" s="176"/>
      <c r="O346" s="161"/>
      <c r="P346" s="161"/>
      <c r="Q346" s="161"/>
      <c r="R346" s="4"/>
      <c r="S346" s="4"/>
      <c r="T346" s="161"/>
      <c r="U346" s="161"/>
      <c r="V346" s="1"/>
      <c r="W346" s="1"/>
      <c r="X346" s="1" t="str">
        <f t="shared" si="59"/>
        <v/>
      </c>
      <c r="Y346" s="55"/>
      <c r="Z346" s="161"/>
      <c r="AA346" s="1"/>
      <c r="AB346" s="1"/>
      <c r="AC346" s="1" t="str">
        <f t="shared" si="60"/>
        <v/>
      </c>
      <c r="AD346" s="55"/>
      <c r="AE346" s="161"/>
      <c r="AF346" s="1"/>
      <c r="AG346" s="1"/>
      <c r="AH346" s="1" t="str">
        <f t="shared" si="61"/>
        <v/>
      </c>
      <c r="AI346" s="55"/>
      <c r="AJ346" s="161"/>
      <c r="AK346" s="1"/>
      <c r="AL346" s="1"/>
      <c r="AM346" s="1" t="str">
        <f t="shared" si="62"/>
        <v/>
      </c>
      <c r="AN346" s="55"/>
      <c r="AO346" s="161"/>
      <c r="AP346" s="1"/>
      <c r="AQ346" s="1"/>
      <c r="AR346" s="1" t="str">
        <f t="shared" si="63"/>
        <v/>
      </c>
      <c r="AS346" s="55"/>
      <c r="AT346" s="161"/>
      <c r="AU346" s="1"/>
      <c r="AV346" s="1"/>
      <c r="AW346" s="1" t="str">
        <f t="shared" si="64"/>
        <v/>
      </c>
      <c r="AX346" s="55"/>
      <c r="AY346" s="161"/>
      <c r="AZ346" s="1"/>
      <c r="BA346" s="1"/>
      <c r="BB346" s="1" t="str">
        <f t="shared" si="65"/>
        <v/>
      </c>
      <c r="BC346" s="55"/>
      <c r="BD346" s="161"/>
      <c r="BE346" s="1"/>
      <c r="BF346" s="1"/>
      <c r="BG346" s="1" t="str">
        <f t="shared" si="66"/>
        <v/>
      </c>
      <c r="BH346" s="55"/>
      <c r="BI346" s="161"/>
      <c r="BJ346" s="1"/>
      <c r="BK346" s="1"/>
      <c r="BL346" s="1" t="str">
        <f t="shared" si="67"/>
        <v/>
      </c>
      <c r="BM346" s="55"/>
      <c r="BN346" s="161"/>
      <c r="BO346" s="1"/>
      <c r="BP346" s="1"/>
      <c r="BQ346" s="1" t="str">
        <f t="shared" si="68"/>
        <v/>
      </c>
      <c r="BR346" s="55"/>
      <c r="BS346" s="161"/>
    </row>
    <row r="347" spans="1:71" ht="15">
      <c r="A347" s="97"/>
      <c r="B347" s="97"/>
      <c r="C347" s="97"/>
      <c r="D347" s="97"/>
      <c r="E347" s="97"/>
      <c r="F347" s="97"/>
      <c r="G347" s="1"/>
      <c r="H347" s="1"/>
      <c r="I347" s="1"/>
      <c r="J347" s="4"/>
      <c r="K347" s="4"/>
      <c r="L347" s="4"/>
      <c r="M347" s="159"/>
      <c r="N347" s="176"/>
      <c r="O347" s="161"/>
      <c r="P347" s="161"/>
      <c r="Q347" s="161"/>
      <c r="R347" s="4"/>
      <c r="S347" s="4"/>
      <c r="T347" s="161"/>
      <c r="U347" s="161"/>
      <c r="V347" s="1"/>
      <c r="W347" s="1"/>
      <c r="X347" s="1" t="str">
        <f t="shared" si="59"/>
        <v/>
      </c>
      <c r="Y347" s="55"/>
      <c r="Z347" s="161"/>
      <c r="AA347" s="1"/>
      <c r="AB347" s="1"/>
      <c r="AC347" s="1" t="str">
        <f t="shared" si="60"/>
        <v/>
      </c>
      <c r="AD347" s="55"/>
      <c r="AE347" s="161"/>
      <c r="AF347" s="1"/>
      <c r="AG347" s="1"/>
      <c r="AH347" s="1" t="str">
        <f t="shared" si="61"/>
        <v/>
      </c>
      <c r="AI347" s="55"/>
      <c r="AJ347" s="161"/>
      <c r="AK347" s="1"/>
      <c r="AL347" s="1"/>
      <c r="AM347" s="1" t="str">
        <f t="shared" si="62"/>
        <v/>
      </c>
      <c r="AN347" s="55"/>
      <c r="AO347" s="161"/>
      <c r="AP347" s="1"/>
      <c r="AQ347" s="1"/>
      <c r="AR347" s="1" t="str">
        <f t="shared" si="63"/>
        <v/>
      </c>
      <c r="AS347" s="55"/>
      <c r="AT347" s="161"/>
      <c r="AU347" s="1"/>
      <c r="AV347" s="1"/>
      <c r="AW347" s="1" t="str">
        <f t="shared" si="64"/>
        <v/>
      </c>
      <c r="AX347" s="55"/>
      <c r="AY347" s="161"/>
      <c r="AZ347" s="1"/>
      <c r="BA347" s="1"/>
      <c r="BB347" s="1" t="str">
        <f t="shared" si="65"/>
        <v/>
      </c>
      <c r="BC347" s="55"/>
      <c r="BD347" s="161"/>
      <c r="BE347" s="1"/>
      <c r="BF347" s="1"/>
      <c r="BG347" s="1" t="str">
        <f t="shared" si="66"/>
        <v/>
      </c>
      <c r="BH347" s="55"/>
      <c r="BI347" s="161"/>
      <c r="BJ347" s="1"/>
      <c r="BK347" s="1"/>
      <c r="BL347" s="1" t="str">
        <f t="shared" si="67"/>
        <v/>
      </c>
      <c r="BM347" s="55"/>
      <c r="BN347" s="161"/>
      <c r="BO347" s="1"/>
      <c r="BP347" s="1"/>
      <c r="BQ347" s="1" t="str">
        <f t="shared" si="68"/>
        <v/>
      </c>
      <c r="BR347" s="55"/>
      <c r="BS347" s="161"/>
    </row>
    <row r="348" spans="1:71" ht="15">
      <c r="A348" s="97"/>
      <c r="B348" s="97"/>
      <c r="C348" s="97"/>
      <c r="D348" s="97"/>
      <c r="E348" s="97"/>
      <c r="F348" s="97"/>
      <c r="G348" s="1"/>
      <c r="H348" s="1"/>
      <c r="I348" s="1"/>
      <c r="J348" s="4"/>
      <c r="K348" s="4"/>
      <c r="L348" s="4"/>
      <c r="M348" s="159"/>
      <c r="N348" s="176"/>
      <c r="O348" s="161"/>
      <c r="P348" s="161"/>
      <c r="Q348" s="161"/>
      <c r="R348" s="4"/>
      <c r="S348" s="4"/>
      <c r="T348" s="161"/>
      <c r="U348" s="161"/>
      <c r="V348" s="1"/>
      <c r="W348" s="1"/>
      <c r="X348" s="1" t="str">
        <f t="shared" si="59"/>
        <v/>
      </c>
      <c r="Y348" s="55"/>
      <c r="Z348" s="161"/>
      <c r="AA348" s="1"/>
      <c r="AB348" s="1"/>
      <c r="AC348" s="1" t="str">
        <f t="shared" si="60"/>
        <v/>
      </c>
      <c r="AD348" s="55"/>
      <c r="AE348" s="161"/>
      <c r="AF348" s="1"/>
      <c r="AG348" s="1"/>
      <c r="AH348" s="1" t="str">
        <f t="shared" si="61"/>
        <v/>
      </c>
      <c r="AI348" s="55"/>
      <c r="AJ348" s="161"/>
      <c r="AK348" s="1"/>
      <c r="AL348" s="1"/>
      <c r="AM348" s="1" t="str">
        <f t="shared" si="62"/>
        <v/>
      </c>
      <c r="AN348" s="55"/>
      <c r="AO348" s="161"/>
      <c r="AP348" s="1"/>
      <c r="AQ348" s="1"/>
      <c r="AR348" s="1" t="str">
        <f t="shared" si="63"/>
        <v/>
      </c>
      <c r="AS348" s="55"/>
      <c r="AT348" s="161"/>
      <c r="AU348" s="1"/>
      <c r="AV348" s="1"/>
      <c r="AW348" s="1" t="str">
        <f t="shared" si="64"/>
        <v/>
      </c>
      <c r="AX348" s="55"/>
      <c r="AY348" s="161"/>
      <c r="AZ348" s="1"/>
      <c r="BA348" s="1"/>
      <c r="BB348" s="1" t="str">
        <f t="shared" si="65"/>
        <v/>
      </c>
      <c r="BC348" s="55"/>
      <c r="BD348" s="161"/>
      <c r="BE348" s="1"/>
      <c r="BF348" s="1"/>
      <c r="BG348" s="1" t="str">
        <f t="shared" si="66"/>
        <v/>
      </c>
      <c r="BH348" s="55"/>
      <c r="BI348" s="161"/>
      <c r="BJ348" s="1"/>
      <c r="BK348" s="1"/>
      <c r="BL348" s="1" t="str">
        <f t="shared" si="67"/>
        <v/>
      </c>
      <c r="BM348" s="55"/>
      <c r="BN348" s="161"/>
      <c r="BO348" s="1"/>
      <c r="BP348" s="1"/>
      <c r="BQ348" s="1" t="str">
        <f t="shared" si="68"/>
        <v/>
      </c>
      <c r="BR348" s="55"/>
      <c r="BS348" s="161"/>
    </row>
    <row r="349" spans="1:71" ht="15">
      <c r="A349" s="97"/>
      <c r="B349" s="97"/>
      <c r="C349" s="97"/>
      <c r="D349" s="97"/>
      <c r="E349" s="97"/>
      <c r="F349" s="97"/>
      <c r="G349" s="1"/>
      <c r="H349" s="1"/>
      <c r="I349" s="1"/>
      <c r="J349" s="4"/>
      <c r="K349" s="4"/>
      <c r="L349" s="4"/>
      <c r="M349" s="159"/>
      <c r="N349" s="176"/>
      <c r="O349" s="161"/>
      <c r="P349" s="161"/>
      <c r="Q349" s="161"/>
      <c r="R349" s="4"/>
      <c r="S349" s="4"/>
      <c r="T349" s="161"/>
      <c r="U349" s="161"/>
      <c r="V349" s="1"/>
      <c r="W349" s="1"/>
      <c r="X349" s="1" t="str">
        <f t="shared" si="59"/>
        <v/>
      </c>
      <c r="Y349" s="55"/>
      <c r="Z349" s="161"/>
      <c r="AA349" s="1"/>
      <c r="AB349" s="1"/>
      <c r="AC349" s="1" t="str">
        <f t="shared" si="60"/>
        <v/>
      </c>
      <c r="AD349" s="55"/>
      <c r="AE349" s="161"/>
      <c r="AF349" s="1"/>
      <c r="AG349" s="1"/>
      <c r="AH349" s="1" t="str">
        <f t="shared" si="61"/>
        <v/>
      </c>
      <c r="AI349" s="55"/>
      <c r="AJ349" s="161"/>
      <c r="AK349" s="1"/>
      <c r="AL349" s="1"/>
      <c r="AM349" s="1" t="str">
        <f t="shared" si="62"/>
        <v/>
      </c>
      <c r="AN349" s="55"/>
      <c r="AO349" s="161"/>
      <c r="AP349" s="1"/>
      <c r="AQ349" s="1"/>
      <c r="AR349" s="1" t="str">
        <f t="shared" si="63"/>
        <v/>
      </c>
      <c r="AS349" s="55"/>
      <c r="AT349" s="161"/>
      <c r="AU349" s="1"/>
      <c r="AV349" s="1"/>
      <c r="AW349" s="1" t="str">
        <f t="shared" si="64"/>
        <v/>
      </c>
      <c r="AX349" s="55"/>
      <c r="AY349" s="161"/>
      <c r="AZ349" s="1"/>
      <c r="BA349" s="1"/>
      <c r="BB349" s="1" t="str">
        <f t="shared" si="65"/>
        <v/>
      </c>
      <c r="BC349" s="55"/>
      <c r="BD349" s="161"/>
      <c r="BE349" s="1"/>
      <c r="BF349" s="1"/>
      <c r="BG349" s="1" t="str">
        <f t="shared" si="66"/>
        <v/>
      </c>
      <c r="BH349" s="55"/>
      <c r="BI349" s="161"/>
      <c r="BJ349" s="1"/>
      <c r="BK349" s="1"/>
      <c r="BL349" s="1" t="str">
        <f t="shared" si="67"/>
        <v/>
      </c>
      <c r="BM349" s="55"/>
      <c r="BN349" s="161"/>
      <c r="BO349" s="1"/>
      <c r="BP349" s="1"/>
      <c r="BQ349" s="1" t="str">
        <f t="shared" si="68"/>
        <v/>
      </c>
      <c r="BR349" s="55"/>
      <c r="BS349" s="161"/>
    </row>
    <row r="350" spans="1:71" ht="15">
      <c r="A350" s="97"/>
      <c r="B350" s="97"/>
      <c r="C350" s="97"/>
      <c r="D350" s="97"/>
      <c r="E350" s="97"/>
      <c r="F350" s="97"/>
      <c r="G350" s="1"/>
      <c r="H350" s="1"/>
      <c r="I350" s="1"/>
      <c r="J350" s="4"/>
      <c r="K350" s="4"/>
      <c r="L350" s="4"/>
      <c r="M350" s="159"/>
      <c r="N350" s="176"/>
      <c r="O350" s="161"/>
      <c r="P350" s="161"/>
      <c r="Q350" s="161"/>
      <c r="R350" s="4"/>
      <c r="S350" s="4"/>
      <c r="T350" s="161"/>
      <c r="U350" s="161"/>
      <c r="V350" s="1"/>
      <c r="W350" s="1"/>
      <c r="X350" s="1" t="str">
        <f t="shared" si="59"/>
        <v/>
      </c>
      <c r="Y350" s="55"/>
      <c r="Z350" s="161"/>
      <c r="AA350" s="1"/>
      <c r="AB350" s="1"/>
      <c r="AC350" s="1" t="str">
        <f t="shared" si="60"/>
        <v/>
      </c>
      <c r="AD350" s="55"/>
      <c r="AE350" s="161"/>
      <c r="AF350" s="1"/>
      <c r="AG350" s="1"/>
      <c r="AH350" s="1" t="str">
        <f t="shared" si="61"/>
        <v/>
      </c>
      <c r="AI350" s="55"/>
      <c r="AJ350" s="161"/>
      <c r="AK350" s="1"/>
      <c r="AL350" s="1"/>
      <c r="AM350" s="1" t="str">
        <f t="shared" si="62"/>
        <v/>
      </c>
      <c r="AN350" s="55"/>
      <c r="AO350" s="161"/>
      <c r="AP350" s="1"/>
      <c r="AQ350" s="1"/>
      <c r="AR350" s="1" t="str">
        <f t="shared" si="63"/>
        <v/>
      </c>
      <c r="AS350" s="55"/>
      <c r="AT350" s="161"/>
      <c r="AU350" s="1"/>
      <c r="AV350" s="1"/>
      <c r="AW350" s="1" t="str">
        <f t="shared" si="64"/>
        <v/>
      </c>
      <c r="AX350" s="55"/>
      <c r="AY350" s="161"/>
      <c r="AZ350" s="1"/>
      <c r="BA350" s="1"/>
      <c r="BB350" s="1" t="str">
        <f t="shared" si="65"/>
        <v/>
      </c>
      <c r="BC350" s="55"/>
      <c r="BD350" s="161"/>
      <c r="BE350" s="1"/>
      <c r="BF350" s="1"/>
      <c r="BG350" s="1" t="str">
        <f t="shared" si="66"/>
        <v/>
      </c>
      <c r="BH350" s="55"/>
      <c r="BI350" s="161"/>
      <c r="BJ350" s="1"/>
      <c r="BK350" s="1"/>
      <c r="BL350" s="1" t="str">
        <f t="shared" si="67"/>
        <v/>
      </c>
      <c r="BM350" s="55"/>
      <c r="BN350" s="161"/>
      <c r="BO350" s="1"/>
      <c r="BP350" s="1"/>
      <c r="BQ350" s="1" t="str">
        <f t="shared" si="68"/>
        <v/>
      </c>
      <c r="BR350" s="55"/>
      <c r="BS350" s="161"/>
    </row>
    <row r="351" spans="1:71" ht="15">
      <c r="A351" s="97"/>
      <c r="B351" s="97"/>
      <c r="C351" s="97"/>
      <c r="D351" s="97"/>
      <c r="E351" s="97"/>
      <c r="F351" s="97"/>
      <c r="G351" s="1"/>
      <c r="H351" s="1"/>
      <c r="I351" s="1"/>
      <c r="J351" s="4"/>
      <c r="K351" s="4"/>
      <c r="L351" s="4"/>
      <c r="M351" s="159"/>
      <c r="N351" s="176"/>
      <c r="O351" s="161"/>
      <c r="P351" s="161"/>
      <c r="Q351" s="161"/>
      <c r="R351" s="4"/>
      <c r="S351" s="4"/>
      <c r="T351" s="161"/>
      <c r="U351" s="161"/>
      <c r="V351" s="1"/>
      <c r="W351" s="1"/>
      <c r="X351" s="1" t="str">
        <f t="shared" si="59"/>
        <v/>
      </c>
      <c r="Y351" s="55"/>
      <c r="Z351" s="161"/>
      <c r="AA351" s="1"/>
      <c r="AB351" s="1"/>
      <c r="AC351" s="1" t="str">
        <f t="shared" si="60"/>
        <v/>
      </c>
      <c r="AD351" s="55"/>
      <c r="AE351" s="161"/>
      <c r="AF351" s="1"/>
      <c r="AG351" s="1"/>
      <c r="AH351" s="1" t="str">
        <f t="shared" si="61"/>
        <v/>
      </c>
      <c r="AI351" s="55"/>
      <c r="AJ351" s="161"/>
      <c r="AK351" s="1"/>
      <c r="AL351" s="1"/>
      <c r="AM351" s="1" t="str">
        <f t="shared" si="62"/>
        <v/>
      </c>
      <c r="AN351" s="55"/>
      <c r="AO351" s="161"/>
      <c r="AP351" s="1"/>
      <c r="AQ351" s="1"/>
      <c r="AR351" s="1" t="str">
        <f t="shared" si="63"/>
        <v/>
      </c>
      <c r="AS351" s="55"/>
      <c r="AT351" s="161"/>
      <c r="AU351" s="1"/>
      <c r="AV351" s="1"/>
      <c r="AW351" s="1" t="str">
        <f t="shared" si="64"/>
        <v/>
      </c>
      <c r="AX351" s="55"/>
      <c r="AY351" s="161"/>
      <c r="AZ351" s="1"/>
      <c r="BA351" s="1"/>
      <c r="BB351" s="1" t="str">
        <f t="shared" si="65"/>
        <v/>
      </c>
      <c r="BC351" s="55"/>
      <c r="BD351" s="161"/>
      <c r="BE351" s="1"/>
      <c r="BF351" s="1"/>
      <c r="BG351" s="1" t="str">
        <f t="shared" si="66"/>
        <v/>
      </c>
      <c r="BH351" s="55"/>
      <c r="BI351" s="161"/>
      <c r="BJ351" s="1"/>
      <c r="BK351" s="1"/>
      <c r="BL351" s="1" t="str">
        <f t="shared" si="67"/>
        <v/>
      </c>
      <c r="BM351" s="55"/>
      <c r="BN351" s="161"/>
      <c r="BO351" s="1"/>
      <c r="BP351" s="1"/>
      <c r="BQ351" s="1" t="str">
        <f t="shared" si="68"/>
        <v/>
      </c>
      <c r="BR351" s="55"/>
      <c r="BS351" s="161"/>
    </row>
    <row r="352" spans="1:71" ht="15">
      <c r="A352" s="97"/>
      <c r="B352" s="97"/>
      <c r="C352" s="97"/>
      <c r="D352" s="97"/>
      <c r="E352" s="97"/>
      <c r="F352" s="97"/>
      <c r="G352" s="1"/>
      <c r="H352" s="1"/>
      <c r="I352" s="1"/>
      <c r="J352" s="4"/>
      <c r="K352" s="4"/>
      <c r="L352" s="4"/>
      <c r="M352" s="159"/>
      <c r="N352" s="176"/>
      <c r="O352" s="161"/>
      <c r="P352" s="161"/>
      <c r="Q352" s="161"/>
      <c r="R352" s="4"/>
      <c r="S352" s="4"/>
      <c r="T352" s="161"/>
      <c r="U352" s="161"/>
      <c r="V352" s="1"/>
      <c r="W352" s="1"/>
      <c r="X352" s="1" t="str">
        <f t="shared" si="59"/>
        <v/>
      </c>
      <c r="Y352" s="55"/>
      <c r="Z352" s="161"/>
      <c r="AA352" s="1"/>
      <c r="AB352" s="1"/>
      <c r="AC352" s="1" t="str">
        <f t="shared" si="60"/>
        <v/>
      </c>
      <c r="AD352" s="55"/>
      <c r="AE352" s="161"/>
      <c r="AF352" s="1"/>
      <c r="AG352" s="1"/>
      <c r="AH352" s="1" t="str">
        <f t="shared" si="61"/>
        <v/>
      </c>
      <c r="AI352" s="55"/>
      <c r="AJ352" s="161"/>
      <c r="AK352" s="1"/>
      <c r="AL352" s="1"/>
      <c r="AM352" s="1" t="str">
        <f t="shared" si="62"/>
        <v/>
      </c>
      <c r="AN352" s="55"/>
      <c r="AO352" s="161"/>
      <c r="AP352" s="1"/>
      <c r="AQ352" s="1"/>
      <c r="AR352" s="1" t="str">
        <f t="shared" si="63"/>
        <v/>
      </c>
      <c r="AS352" s="55"/>
      <c r="AT352" s="161"/>
      <c r="AU352" s="1"/>
      <c r="AV352" s="1"/>
      <c r="AW352" s="1" t="str">
        <f t="shared" si="64"/>
        <v/>
      </c>
      <c r="AX352" s="55"/>
      <c r="AY352" s="161"/>
      <c r="AZ352" s="1"/>
      <c r="BA352" s="1"/>
      <c r="BB352" s="1" t="str">
        <f t="shared" si="65"/>
        <v/>
      </c>
      <c r="BC352" s="55"/>
      <c r="BD352" s="161"/>
      <c r="BE352" s="1"/>
      <c r="BF352" s="1"/>
      <c r="BG352" s="1" t="str">
        <f t="shared" si="66"/>
        <v/>
      </c>
      <c r="BH352" s="55"/>
      <c r="BI352" s="161"/>
      <c r="BJ352" s="1"/>
      <c r="BK352" s="1"/>
      <c r="BL352" s="1" t="str">
        <f t="shared" si="67"/>
        <v/>
      </c>
      <c r="BM352" s="55"/>
      <c r="BN352" s="161"/>
      <c r="BO352" s="1"/>
      <c r="BP352" s="1"/>
      <c r="BQ352" s="1" t="str">
        <f t="shared" si="68"/>
        <v/>
      </c>
      <c r="BR352" s="55"/>
      <c r="BS352" s="161"/>
    </row>
    <row r="353" spans="1:71" ht="15">
      <c r="A353" s="97"/>
      <c r="B353" s="97"/>
      <c r="C353" s="97"/>
      <c r="D353" s="97"/>
      <c r="E353" s="97"/>
      <c r="F353" s="97"/>
      <c r="G353" s="1"/>
      <c r="H353" s="1"/>
      <c r="I353" s="1"/>
      <c r="J353" s="4"/>
      <c r="K353" s="4"/>
      <c r="L353" s="4"/>
      <c r="M353" s="159"/>
      <c r="N353" s="176"/>
      <c r="O353" s="161"/>
      <c r="P353" s="161"/>
      <c r="Q353" s="161"/>
      <c r="R353" s="4"/>
      <c r="S353" s="4"/>
      <c r="T353" s="161"/>
      <c r="U353" s="161"/>
      <c r="V353" s="1"/>
      <c r="W353" s="1"/>
      <c r="X353" s="1" t="str">
        <f t="shared" si="59"/>
        <v/>
      </c>
      <c r="Y353" s="55"/>
      <c r="Z353" s="161"/>
      <c r="AA353" s="1"/>
      <c r="AB353" s="1"/>
      <c r="AC353" s="1" t="str">
        <f t="shared" si="60"/>
        <v/>
      </c>
      <c r="AD353" s="55"/>
      <c r="AE353" s="161"/>
      <c r="AF353" s="1"/>
      <c r="AG353" s="1"/>
      <c r="AH353" s="1" t="str">
        <f t="shared" si="61"/>
        <v/>
      </c>
      <c r="AI353" s="55"/>
      <c r="AJ353" s="161"/>
      <c r="AK353" s="1"/>
      <c r="AL353" s="1"/>
      <c r="AM353" s="1" t="str">
        <f t="shared" si="62"/>
        <v/>
      </c>
      <c r="AN353" s="55"/>
      <c r="AO353" s="161"/>
      <c r="AP353" s="1"/>
      <c r="AQ353" s="1"/>
      <c r="AR353" s="1" t="str">
        <f t="shared" si="63"/>
        <v/>
      </c>
      <c r="AS353" s="55"/>
      <c r="AT353" s="161"/>
      <c r="AU353" s="1"/>
      <c r="AV353" s="1"/>
      <c r="AW353" s="1" t="str">
        <f t="shared" si="64"/>
        <v/>
      </c>
      <c r="AX353" s="55"/>
      <c r="AY353" s="161"/>
      <c r="AZ353" s="1"/>
      <c r="BA353" s="1"/>
      <c r="BB353" s="1" t="str">
        <f t="shared" si="65"/>
        <v/>
      </c>
      <c r="BC353" s="55"/>
      <c r="BD353" s="161"/>
      <c r="BE353" s="1"/>
      <c r="BF353" s="1"/>
      <c r="BG353" s="1" t="str">
        <f t="shared" si="66"/>
        <v/>
      </c>
      <c r="BH353" s="55"/>
      <c r="BI353" s="161"/>
      <c r="BJ353" s="1"/>
      <c r="BK353" s="1"/>
      <c r="BL353" s="1" t="str">
        <f t="shared" si="67"/>
        <v/>
      </c>
      <c r="BM353" s="55"/>
      <c r="BN353" s="161"/>
      <c r="BO353" s="1"/>
      <c r="BP353" s="1"/>
      <c r="BQ353" s="1" t="str">
        <f t="shared" si="68"/>
        <v/>
      </c>
      <c r="BR353" s="55"/>
      <c r="BS353" s="161"/>
    </row>
    <row r="354" spans="1:71" ht="15">
      <c r="A354" s="97"/>
      <c r="B354" s="97"/>
      <c r="C354" s="97"/>
      <c r="D354" s="97"/>
      <c r="E354" s="97"/>
      <c r="F354" s="97"/>
      <c r="G354" s="1"/>
      <c r="H354" s="1"/>
      <c r="I354" s="1"/>
      <c r="J354" s="4"/>
      <c r="K354" s="4"/>
      <c r="L354" s="4"/>
      <c r="M354" s="159"/>
      <c r="N354" s="176"/>
      <c r="O354" s="161"/>
      <c r="P354" s="161"/>
      <c r="Q354" s="161"/>
      <c r="R354" s="4"/>
      <c r="S354" s="4"/>
      <c r="T354" s="161"/>
      <c r="U354" s="161"/>
      <c r="V354" s="1"/>
      <c r="W354" s="1"/>
      <c r="X354" s="1" t="str">
        <f t="shared" si="59"/>
        <v/>
      </c>
      <c r="Y354" s="55"/>
      <c r="Z354" s="161"/>
      <c r="AA354" s="1"/>
      <c r="AB354" s="1"/>
      <c r="AC354" s="1" t="str">
        <f t="shared" si="60"/>
        <v/>
      </c>
      <c r="AD354" s="55"/>
      <c r="AE354" s="161"/>
      <c r="AF354" s="1"/>
      <c r="AG354" s="1"/>
      <c r="AH354" s="1" t="str">
        <f t="shared" si="61"/>
        <v/>
      </c>
      <c r="AI354" s="55"/>
      <c r="AJ354" s="161"/>
      <c r="AK354" s="1"/>
      <c r="AL354" s="1"/>
      <c r="AM354" s="1" t="str">
        <f t="shared" si="62"/>
        <v/>
      </c>
      <c r="AN354" s="55"/>
      <c r="AO354" s="161"/>
      <c r="AP354" s="1"/>
      <c r="AQ354" s="1"/>
      <c r="AR354" s="1" t="str">
        <f t="shared" si="63"/>
        <v/>
      </c>
      <c r="AS354" s="55"/>
      <c r="AT354" s="161"/>
      <c r="AU354" s="1"/>
      <c r="AV354" s="1"/>
      <c r="AW354" s="1" t="str">
        <f t="shared" si="64"/>
        <v/>
      </c>
      <c r="AX354" s="55"/>
      <c r="AY354" s="161"/>
      <c r="AZ354" s="1"/>
      <c r="BA354" s="1"/>
      <c r="BB354" s="1" t="str">
        <f t="shared" si="65"/>
        <v/>
      </c>
      <c r="BC354" s="55"/>
      <c r="BD354" s="161"/>
      <c r="BE354" s="1"/>
      <c r="BF354" s="1"/>
      <c r="BG354" s="1" t="str">
        <f t="shared" si="66"/>
        <v/>
      </c>
      <c r="BH354" s="55"/>
      <c r="BI354" s="161"/>
      <c r="BJ354" s="1"/>
      <c r="BK354" s="1"/>
      <c r="BL354" s="1" t="str">
        <f t="shared" si="67"/>
        <v/>
      </c>
      <c r="BM354" s="55"/>
      <c r="BN354" s="161"/>
      <c r="BO354" s="1"/>
      <c r="BP354" s="1"/>
      <c r="BQ354" s="1" t="str">
        <f t="shared" si="68"/>
        <v/>
      </c>
      <c r="BR354" s="55"/>
      <c r="BS354" s="161"/>
    </row>
    <row r="355" spans="1:71" ht="15">
      <c r="A355" s="97"/>
      <c r="B355" s="97"/>
      <c r="C355" s="97"/>
      <c r="D355" s="97"/>
      <c r="E355" s="97"/>
      <c r="F355" s="97"/>
      <c r="G355" s="1"/>
      <c r="H355" s="1"/>
      <c r="I355" s="1"/>
      <c r="J355" s="4"/>
      <c r="K355" s="4"/>
      <c r="L355" s="4"/>
      <c r="M355" s="159"/>
      <c r="N355" s="176"/>
      <c r="O355" s="161"/>
      <c r="P355" s="161"/>
      <c r="Q355" s="161"/>
      <c r="R355" s="4"/>
      <c r="S355" s="4"/>
      <c r="T355" s="161"/>
      <c r="U355" s="161"/>
      <c r="V355" s="1"/>
      <c r="W355" s="1"/>
      <c r="X355" s="1" t="str">
        <f t="shared" si="59"/>
        <v/>
      </c>
      <c r="Y355" s="55"/>
      <c r="Z355" s="161"/>
      <c r="AA355" s="1"/>
      <c r="AB355" s="1"/>
      <c r="AC355" s="1" t="str">
        <f t="shared" si="60"/>
        <v/>
      </c>
      <c r="AD355" s="55"/>
      <c r="AE355" s="161"/>
      <c r="AF355" s="1"/>
      <c r="AG355" s="1"/>
      <c r="AH355" s="1" t="str">
        <f t="shared" si="61"/>
        <v/>
      </c>
      <c r="AI355" s="55"/>
      <c r="AJ355" s="161"/>
      <c r="AK355" s="1"/>
      <c r="AL355" s="1"/>
      <c r="AM355" s="1" t="str">
        <f t="shared" si="62"/>
        <v/>
      </c>
      <c r="AN355" s="55"/>
      <c r="AO355" s="161"/>
      <c r="AP355" s="1"/>
      <c r="AQ355" s="1"/>
      <c r="AR355" s="1" t="str">
        <f t="shared" si="63"/>
        <v/>
      </c>
      <c r="AS355" s="55"/>
      <c r="AT355" s="161"/>
      <c r="AU355" s="1"/>
      <c r="AV355" s="1"/>
      <c r="AW355" s="1" t="str">
        <f t="shared" si="64"/>
        <v/>
      </c>
      <c r="AX355" s="55"/>
      <c r="AY355" s="161"/>
      <c r="AZ355" s="1"/>
      <c r="BA355" s="1"/>
      <c r="BB355" s="1" t="str">
        <f t="shared" si="65"/>
        <v/>
      </c>
      <c r="BC355" s="55"/>
      <c r="BD355" s="161"/>
      <c r="BE355" s="1"/>
      <c r="BF355" s="1"/>
      <c r="BG355" s="1" t="str">
        <f t="shared" si="66"/>
        <v/>
      </c>
      <c r="BH355" s="55"/>
      <c r="BI355" s="161"/>
      <c r="BJ355" s="1"/>
      <c r="BK355" s="1"/>
      <c r="BL355" s="1" t="str">
        <f t="shared" si="67"/>
        <v/>
      </c>
      <c r="BM355" s="55"/>
      <c r="BN355" s="161"/>
      <c r="BO355" s="1"/>
      <c r="BP355" s="1"/>
      <c r="BQ355" s="1" t="str">
        <f t="shared" si="68"/>
        <v/>
      </c>
      <c r="BR355" s="55"/>
      <c r="BS355" s="161"/>
    </row>
    <row r="356" spans="1:71" ht="15">
      <c r="A356" s="97"/>
      <c r="B356" s="97"/>
      <c r="C356" s="97"/>
      <c r="D356" s="97"/>
      <c r="E356" s="97"/>
      <c r="F356" s="97"/>
      <c r="G356" s="1"/>
      <c r="H356" s="1"/>
      <c r="I356" s="1"/>
      <c r="J356" s="4"/>
      <c r="K356" s="4"/>
      <c r="L356" s="4"/>
      <c r="M356" s="159"/>
      <c r="N356" s="176"/>
      <c r="O356" s="161"/>
      <c r="P356" s="161"/>
      <c r="Q356" s="161"/>
      <c r="R356" s="4"/>
      <c r="S356" s="4"/>
      <c r="T356" s="161"/>
      <c r="U356" s="161"/>
      <c r="V356" s="1"/>
      <c r="W356" s="1"/>
      <c r="X356" s="1" t="str">
        <f t="shared" si="59"/>
        <v/>
      </c>
      <c r="Y356" s="55"/>
      <c r="Z356" s="161"/>
      <c r="AA356" s="1"/>
      <c r="AB356" s="1"/>
      <c r="AC356" s="1" t="str">
        <f t="shared" si="60"/>
        <v/>
      </c>
      <c r="AD356" s="55"/>
      <c r="AE356" s="161"/>
      <c r="AF356" s="1"/>
      <c r="AG356" s="1"/>
      <c r="AH356" s="1" t="str">
        <f t="shared" si="61"/>
        <v/>
      </c>
      <c r="AI356" s="55"/>
      <c r="AJ356" s="161"/>
      <c r="AK356" s="1"/>
      <c r="AL356" s="1"/>
      <c r="AM356" s="1" t="str">
        <f t="shared" si="62"/>
        <v/>
      </c>
      <c r="AN356" s="55"/>
      <c r="AO356" s="161"/>
      <c r="AP356" s="1"/>
      <c r="AQ356" s="1"/>
      <c r="AR356" s="1" t="str">
        <f t="shared" si="63"/>
        <v/>
      </c>
      <c r="AS356" s="55"/>
      <c r="AT356" s="161"/>
      <c r="AU356" s="1"/>
      <c r="AV356" s="1"/>
      <c r="AW356" s="1" t="str">
        <f t="shared" si="64"/>
        <v/>
      </c>
      <c r="AX356" s="55"/>
      <c r="AY356" s="161"/>
      <c r="AZ356" s="1"/>
      <c r="BA356" s="1"/>
      <c r="BB356" s="1" t="str">
        <f t="shared" si="65"/>
        <v/>
      </c>
      <c r="BC356" s="55"/>
      <c r="BD356" s="161"/>
      <c r="BE356" s="1"/>
      <c r="BF356" s="1"/>
      <c r="BG356" s="1" t="str">
        <f t="shared" si="66"/>
        <v/>
      </c>
      <c r="BH356" s="55"/>
      <c r="BI356" s="161"/>
      <c r="BJ356" s="1"/>
      <c r="BK356" s="1"/>
      <c r="BL356" s="1" t="str">
        <f t="shared" si="67"/>
        <v/>
      </c>
      <c r="BM356" s="55"/>
      <c r="BN356" s="161"/>
      <c r="BO356" s="1"/>
      <c r="BP356" s="1"/>
      <c r="BQ356" s="1" t="str">
        <f t="shared" si="68"/>
        <v/>
      </c>
      <c r="BR356" s="55"/>
      <c r="BS356" s="161"/>
    </row>
    <row r="357" spans="1:71" ht="15">
      <c r="A357" s="97"/>
      <c r="B357" s="97"/>
      <c r="C357" s="97"/>
      <c r="D357" s="97"/>
      <c r="E357" s="97"/>
      <c r="F357" s="97"/>
      <c r="G357" s="1"/>
      <c r="H357" s="1"/>
      <c r="I357" s="1"/>
      <c r="J357" s="4"/>
      <c r="K357" s="4"/>
      <c r="L357" s="4"/>
      <c r="M357" s="159"/>
      <c r="N357" s="176"/>
      <c r="O357" s="161"/>
      <c r="P357" s="161"/>
      <c r="Q357" s="161"/>
      <c r="R357" s="4"/>
      <c r="S357" s="4"/>
      <c r="T357" s="161"/>
      <c r="U357" s="161"/>
      <c r="V357" s="1"/>
      <c r="W357" s="1"/>
      <c r="X357" s="1" t="str">
        <f t="shared" si="59"/>
        <v/>
      </c>
      <c r="Y357" s="55"/>
      <c r="Z357" s="161"/>
      <c r="AA357" s="1"/>
      <c r="AB357" s="1"/>
      <c r="AC357" s="1" t="str">
        <f t="shared" si="60"/>
        <v/>
      </c>
      <c r="AD357" s="55"/>
      <c r="AE357" s="161"/>
      <c r="AF357" s="1"/>
      <c r="AG357" s="1"/>
      <c r="AH357" s="1" t="str">
        <f t="shared" si="61"/>
        <v/>
      </c>
      <c r="AI357" s="55"/>
      <c r="AJ357" s="161"/>
      <c r="AK357" s="1"/>
      <c r="AL357" s="1"/>
      <c r="AM357" s="1" t="str">
        <f t="shared" si="62"/>
        <v/>
      </c>
      <c r="AN357" s="55"/>
      <c r="AO357" s="161"/>
      <c r="AP357" s="1"/>
      <c r="AQ357" s="1"/>
      <c r="AR357" s="1" t="str">
        <f t="shared" si="63"/>
        <v/>
      </c>
      <c r="AS357" s="55"/>
      <c r="AT357" s="161"/>
      <c r="AU357" s="1"/>
      <c r="AV357" s="1"/>
      <c r="AW357" s="1" t="str">
        <f t="shared" si="64"/>
        <v/>
      </c>
      <c r="AX357" s="55"/>
      <c r="AY357" s="161"/>
      <c r="AZ357" s="1"/>
      <c r="BA357" s="1"/>
      <c r="BB357" s="1" t="str">
        <f t="shared" si="65"/>
        <v/>
      </c>
      <c r="BC357" s="55"/>
      <c r="BD357" s="161"/>
      <c r="BE357" s="1"/>
      <c r="BF357" s="1"/>
      <c r="BG357" s="1" t="str">
        <f t="shared" si="66"/>
        <v/>
      </c>
      <c r="BH357" s="55"/>
      <c r="BI357" s="161"/>
      <c r="BJ357" s="1"/>
      <c r="BK357" s="1"/>
      <c r="BL357" s="1" t="str">
        <f t="shared" si="67"/>
        <v/>
      </c>
      <c r="BM357" s="55"/>
      <c r="BN357" s="161"/>
      <c r="BO357" s="1"/>
      <c r="BP357" s="1"/>
      <c r="BQ357" s="1" t="str">
        <f t="shared" si="68"/>
        <v/>
      </c>
      <c r="BR357" s="55"/>
      <c r="BS357" s="161"/>
    </row>
    <row r="358" spans="1:71" ht="15">
      <c r="A358" s="97"/>
      <c r="B358" s="97"/>
      <c r="C358" s="97"/>
      <c r="D358" s="97"/>
      <c r="E358" s="97"/>
      <c r="F358" s="97"/>
      <c r="G358" s="1"/>
      <c r="H358" s="1"/>
      <c r="I358" s="1"/>
      <c r="J358" s="4"/>
      <c r="K358" s="4"/>
      <c r="L358" s="4"/>
      <c r="M358" s="159"/>
      <c r="N358" s="176"/>
      <c r="O358" s="161"/>
      <c r="P358" s="161"/>
      <c r="Q358" s="161"/>
      <c r="R358" s="4"/>
      <c r="S358" s="4"/>
      <c r="T358" s="161"/>
      <c r="U358" s="161"/>
      <c r="V358" s="1"/>
      <c r="W358" s="1"/>
      <c r="X358" s="1" t="str">
        <f t="shared" si="59"/>
        <v/>
      </c>
      <c r="Y358" s="55"/>
      <c r="Z358" s="161"/>
      <c r="AA358" s="1"/>
      <c r="AB358" s="1"/>
      <c r="AC358" s="1" t="str">
        <f t="shared" si="60"/>
        <v/>
      </c>
      <c r="AD358" s="55"/>
      <c r="AE358" s="161"/>
      <c r="AF358" s="1"/>
      <c r="AG358" s="1"/>
      <c r="AH358" s="1" t="str">
        <f t="shared" si="61"/>
        <v/>
      </c>
      <c r="AI358" s="55"/>
      <c r="AJ358" s="161"/>
      <c r="AK358" s="1"/>
      <c r="AL358" s="1"/>
      <c r="AM358" s="1" t="str">
        <f t="shared" si="62"/>
        <v/>
      </c>
      <c r="AN358" s="55"/>
      <c r="AO358" s="161"/>
      <c r="AP358" s="1"/>
      <c r="AQ358" s="1"/>
      <c r="AR358" s="1" t="str">
        <f t="shared" si="63"/>
        <v/>
      </c>
      <c r="AS358" s="55"/>
      <c r="AT358" s="161"/>
      <c r="AU358" s="1"/>
      <c r="AV358" s="1"/>
      <c r="AW358" s="1" t="str">
        <f t="shared" si="64"/>
        <v/>
      </c>
      <c r="AX358" s="55"/>
      <c r="AY358" s="161"/>
      <c r="AZ358" s="1"/>
      <c r="BA358" s="1"/>
      <c r="BB358" s="1" t="str">
        <f t="shared" si="65"/>
        <v/>
      </c>
      <c r="BC358" s="55"/>
      <c r="BD358" s="161"/>
      <c r="BE358" s="1"/>
      <c r="BF358" s="1"/>
      <c r="BG358" s="1" t="str">
        <f t="shared" si="66"/>
        <v/>
      </c>
      <c r="BH358" s="55"/>
      <c r="BI358" s="161"/>
      <c r="BJ358" s="1"/>
      <c r="BK358" s="1"/>
      <c r="BL358" s="1" t="str">
        <f t="shared" si="67"/>
        <v/>
      </c>
      <c r="BM358" s="55"/>
      <c r="BN358" s="161"/>
      <c r="BO358" s="1"/>
      <c r="BP358" s="1"/>
      <c r="BQ358" s="1" t="str">
        <f t="shared" si="68"/>
        <v/>
      </c>
      <c r="BR358" s="55"/>
      <c r="BS358" s="161"/>
    </row>
    <row r="359" spans="1:71" ht="15">
      <c r="A359" s="97"/>
      <c r="B359" s="97"/>
      <c r="C359" s="97"/>
      <c r="D359" s="97"/>
      <c r="E359" s="97"/>
      <c r="F359" s="97"/>
      <c r="G359" s="1"/>
      <c r="H359" s="1"/>
      <c r="I359" s="1"/>
      <c r="J359" s="4"/>
      <c r="K359" s="4"/>
      <c r="L359" s="4"/>
      <c r="M359" s="159"/>
      <c r="N359" s="176"/>
      <c r="O359" s="161"/>
      <c r="P359" s="161"/>
      <c r="Q359" s="161"/>
      <c r="R359" s="4"/>
      <c r="S359" s="4"/>
      <c r="T359" s="161"/>
      <c r="U359" s="161"/>
      <c r="V359" s="1"/>
      <c r="W359" s="1"/>
      <c r="X359" s="1" t="str">
        <f t="shared" si="59"/>
        <v/>
      </c>
      <c r="Y359" s="55"/>
      <c r="Z359" s="161"/>
      <c r="AA359" s="1"/>
      <c r="AB359" s="1"/>
      <c r="AC359" s="1" t="str">
        <f t="shared" si="60"/>
        <v/>
      </c>
      <c r="AD359" s="55"/>
      <c r="AE359" s="161"/>
      <c r="AF359" s="1"/>
      <c r="AG359" s="1"/>
      <c r="AH359" s="1" t="str">
        <f t="shared" si="61"/>
        <v/>
      </c>
      <c r="AI359" s="55"/>
      <c r="AJ359" s="161"/>
      <c r="AK359" s="1"/>
      <c r="AL359" s="1"/>
      <c r="AM359" s="1" t="str">
        <f t="shared" si="62"/>
        <v/>
      </c>
      <c r="AN359" s="55"/>
      <c r="AO359" s="161"/>
      <c r="AP359" s="1"/>
      <c r="AQ359" s="1"/>
      <c r="AR359" s="1" t="str">
        <f t="shared" si="63"/>
        <v/>
      </c>
      <c r="AS359" s="55"/>
      <c r="AT359" s="161"/>
      <c r="AU359" s="1"/>
      <c r="AV359" s="1"/>
      <c r="AW359" s="1" t="str">
        <f t="shared" si="64"/>
        <v/>
      </c>
      <c r="AX359" s="55"/>
      <c r="AY359" s="161"/>
      <c r="AZ359" s="1"/>
      <c r="BA359" s="1"/>
      <c r="BB359" s="1" t="str">
        <f t="shared" si="65"/>
        <v/>
      </c>
      <c r="BC359" s="55"/>
      <c r="BD359" s="161"/>
      <c r="BE359" s="1"/>
      <c r="BF359" s="1"/>
      <c r="BG359" s="1" t="str">
        <f t="shared" si="66"/>
        <v/>
      </c>
      <c r="BH359" s="55"/>
      <c r="BI359" s="161"/>
      <c r="BJ359" s="1"/>
      <c r="BK359" s="1"/>
      <c r="BL359" s="1" t="str">
        <f t="shared" si="67"/>
        <v/>
      </c>
      <c r="BM359" s="55"/>
      <c r="BN359" s="161"/>
      <c r="BO359" s="1"/>
      <c r="BP359" s="1"/>
      <c r="BQ359" s="1" t="str">
        <f t="shared" si="68"/>
        <v/>
      </c>
      <c r="BR359" s="55"/>
      <c r="BS359" s="161"/>
    </row>
    <row r="360" spans="1:71" ht="15">
      <c r="A360" s="97"/>
      <c r="B360" s="97"/>
      <c r="C360" s="97"/>
      <c r="D360" s="97"/>
      <c r="E360" s="97"/>
      <c r="F360" s="97"/>
      <c r="G360" s="1"/>
      <c r="H360" s="1"/>
      <c r="I360" s="1"/>
      <c r="J360" s="4"/>
      <c r="K360" s="4"/>
      <c r="L360" s="4"/>
      <c r="M360" s="159"/>
      <c r="N360" s="176"/>
      <c r="O360" s="161"/>
      <c r="P360" s="161"/>
      <c r="Q360" s="161"/>
      <c r="R360" s="4"/>
      <c r="S360" s="4"/>
      <c r="T360" s="161"/>
      <c r="U360" s="161"/>
      <c r="V360" s="1"/>
      <c r="W360" s="1"/>
      <c r="X360" s="1" t="str">
        <f t="shared" si="59"/>
        <v/>
      </c>
      <c r="Y360" s="55"/>
      <c r="Z360" s="161"/>
      <c r="AA360" s="1"/>
      <c r="AB360" s="1"/>
      <c r="AC360" s="1" t="str">
        <f t="shared" si="60"/>
        <v/>
      </c>
      <c r="AD360" s="55"/>
      <c r="AE360" s="161"/>
      <c r="AF360" s="1"/>
      <c r="AG360" s="1"/>
      <c r="AH360" s="1" t="str">
        <f t="shared" si="61"/>
        <v/>
      </c>
      <c r="AI360" s="55"/>
      <c r="AJ360" s="161"/>
      <c r="AK360" s="1"/>
      <c r="AL360" s="1"/>
      <c r="AM360" s="1" t="str">
        <f t="shared" si="62"/>
        <v/>
      </c>
      <c r="AN360" s="55"/>
      <c r="AO360" s="161"/>
      <c r="AP360" s="1"/>
      <c r="AQ360" s="1"/>
      <c r="AR360" s="1" t="str">
        <f t="shared" si="63"/>
        <v/>
      </c>
      <c r="AS360" s="55"/>
      <c r="AT360" s="161"/>
      <c r="AU360" s="1"/>
      <c r="AV360" s="1"/>
      <c r="AW360" s="1" t="str">
        <f t="shared" si="64"/>
        <v/>
      </c>
      <c r="AX360" s="55"/>
      <c r="AY360" s="161"/>
      <c r="AZ360" s="1"/>
      <c r="BA360" s="1"/>
      <c r="BB360" s="1" t="str">
        <f t="shared" si="65"/>
        <v/>
      </c>
      <c r="BC360" s="55"/>
      <c r="BD360" s="161"/>
      <c r="BE360" s="1"/>
      <c r="BF360" s="1"/>
      <c r="BG360" s="1" t="str">
        <f t="shared" si="66"/>
        <v/>
      </c>
      <c r="BH360" s="55"/>
      <c r="BI360" s="161"/>
      <c r="BJ360" s="1"/>
      <c r="BK360" s="1"/>
      <c r="BL360" s="1" t="str">
        <f t="shared" si="67"/>
        <v/>
      </c>
      <c r="BM360" s="55"/>
      <c r="BN360" s="161"/>
      <c r="BO360" s="1"/>
      <c r="BP360" s="1"/>
      <c r="BQ360" s="1" t="str">
        <f t="shared" si="68"/>
        <v/>
      </c>
      <c r="BR360" s="55"/>
      <c r="BS360" s="161"/>
    </row>
    <row r="361" spans="1:71" ht="15">
      <c r="A361" s="97"/>
      <c r="B361" s="97"/>
      <c r="C361" s="97"/>
      <c r="D361" s="97"/>
      <c r="E361" s="97"/>
      <c r="F361" s="97"/>
      <c r="G361" s="1"/>
      <c r="H361" s="1"/>
      <c r="I361" s="1"/>
      <c r="J361" s="4"/>
      <c r="K361" s="4"/>
      <c r="L361" s="4"/>
      <c r="M361" s="159"/>
      <c r="N361" s="176"/>
      <c r="O361" s="161"/>
      <c r="P361" s="161"/>
      <c r="Q361" s="161"/>
      <c r="R361" s="4"/>
      <c r="S361" s="4"/>
      <c r="T361" s="161"/>
      <c r="U361" s="161"/>
      <c r="V361" s="1"/>
      <c r="W361" s="1"/>
      <c r="X361" s="1" t="str">
        <f t="shared" si="59"/>
        <v/>
      </c>
      <c r="Y361" s="55"/>
      <c r="Z361" s="161"/>
      <c r="AA361" s="1"/>
      <c r="AB361" s="1"/>
      <c r="AC361" s="1" t="str">
        <f t="shared" si="60"/>
        <v/>
      </c>
      <c r="AD361" s="55"/>
      <c r="AE361" s="161"/>
      <c r="AF361" s="1"/>
      <c r="AG361" s="1"/>
      <c r="AH361" s="1" t="str">
        <f t="shared" si="61"/>
        <v/>
      </c>
      <c r="AI361" s="55"/>
      <c r="AJ361" s="161"/>
      <c r="AK361" s="1"/>
      <c r="AL361" s="1"/>
      <c r="AM361" s="1" t="str">
        <f t="shared" si="62"/>
        <v/>
      </c>
      <c r="AN361" s="55"/>
      <c r="AO361" s="161"/>
      <c r="AP361" s="1"/>
      <c r="AQ361" s="1"/>
      <c r="AR361" s="1" t="str">
        <f t="shared" si="63"/>
        <v/>
      </c>
      <c r="AS361" s="55"/>
      <c r="AT361" s="161"/>
      <c r="AU361" s="1"/>
      <c r="AV361" s="1"/>
      <c r="AW361" s="1" t="str">
        <f t="shared" si="64"/>
        <v/>
      </c>
      <c r="AX361" s="55"/>
      <c r="AY361" s="161"/>
      <c r="AZ361" s="1"/>
      <c r="BA361" s="1"/>
      <c r="BB361" s="1" t="str">
        <f t="shared" si="65"/>
        <v/>
      </c>
      <c r="BC361" s="55"/>
      <c r="BD361" s="161"/>
      <c r="BE361" s="1"/>
      <c r="BF361" s="1"/>
      <c r="BG361" s="1" t="str">
        <f t="shared" si="66"/>
        <v/>
      </c>
      <c r="BH361" s="55"/>
      <c r="BI361" s="161"/>
      <c r="BJ361" s="1"/>
      <c r="BK361" s="1"/>
      <c r="BL361" s="1" t="str">
        <f t="shared" si="67"/>
        <v/>
      </c>
      <c r="BM361" s="55"/>
      <c r="BN361" s="161"/>
      <c r="BO361" s="1"/>
      <c r="BP361" s="1"/>
      <c r="BQ361" s="1" t="str">
        <f t="shared" si="68"/>
        <v/>
      </c>
      <c r="BR361" s="55"/>
      <c r="BS361" s="161"/>
    </row>
    <row r="362" spans="1:71" ht="15">
      <c r="A362" s="97"/>
      <c r="B362" s="97"/>
      <c r="C362" s="97"/>
      <c r="D362" s="97"/>
      <c r="E362" s="97"/>
      <c r="F362" s="97"/>
      <c r="G362" s="1"/>
      <c r="H362" s="1"/>
      <c r="I362" s="1"/>
      <c r="J362" s="4"/>
      <c r="K362" s="4"/>
      <c r="L362" s="4"/>
      <c r="M362" s="159"/>
      <c r="N362" s="176"/>
      <c r="O362" s="161"/>
      <c r="P362" s="161"/>
      <c r="Q362" s="161"/>
      <c r="R362" s="4"/>
      <c r="S362" s="4"/>
      <c r="T362" s="161"/>
      <c r="U362" s="161"/>
      <c r="V362" s="1"/>
      <c r="W362" s="1"/>
      <c r="X362" s="1" t="str">
        <f t="shared" si="59"/>
        <v/>
      </c>
      <c r="Y362" s="55"/>
      <c r="Z362" s="161"/>
      <c r="AA362" s="1"/>
      <c r="AB362" s="1"/>
      <c r="AC362" s="1" t="str">
        <f t="shared" si="60"/>
        <v/>
      </c>
      <c r="AD362" s="55"/>
      <c r="AE362" s="161"/>
      <c r="AF362" s="1"/>
      <c r="AG362" s="1"/>
      <c r="AH362" s="1" t="str">
        <f t="shared" si="61"/>
        <v/>
      </c>
      <c r="AI362" s="55"/>
      <c r="AJ362" s="161"/>
      <c r="AK362" s="1"/>
      <c r="AL362" s="1"/>
      <c r="AM362" s="1" t="str">
        <f t="shared" si="62"/>
        <v/>
      </c>
      <c r="AN362" s="55"/>
      <c r="AO362" s="161"/>
      <c r="AP362" s="1"/>
      <c r="AQ362" s="1"/>
      <c r="AR362" s="1" t="str">
        <f t="shared" si="63"/>
        <v/>
      </c>
      <c r="AS362" s="55"/>
      <c r="AT362" s="161"/>
      <c r="AU362" s="1"/>
      <c r="AV362" s="1"/>
      <c r="AW362" s="1" t="str">
        <f t="shared" si="64"/>
        <v/>
      </c>
      <c r="AX362" s="55"/>
      <c r="AY362" s="161"/>
      <c r="AZ362" s="1"/>
      <c r="BA362" s="1"/>
      <c r="BB362" s="1" t="str">
        <f t="shared" si="65"/>
        <v/>
      </c>
      <c r="BC362" s="55"/>
      <c r="BD362" s="161"/>
      <c r="BE362" s="1"/>
      <c r="BF362" s="1"/>
      <c r="BG362" s="1" t="str">
        <f t="shared" si="66"/>
        <v/>
      </c>
      <c r="BH362" s="55"/>
      <c r="BI362" s="161"/>
      <c r="BJ362" s="1"/>
      <c r="BK362" s="1"/>
      <c r="BL362" s="1" t="str">
        <f t="shared" si="67"/>
        <v/>
      </c>
      <c r="BM362" s="55"/>
      <c r="BN362" s="161"/>
      <c r="BO362" s="1"/>
      <c r="BP362" s="1"/>
      <c r="BQ362" s="1" t="str">
        <f t="shared" si="68"/>
        <v/>
      </c>
      <c r="BR362" s="55"/>
      <c r="BS362" s="161"/>
    </row>
    <row r="363" spans="1:71" ht="15">
      <c r="A363" s="97"/>
      <c r="B363" s="97"/>
      <c r="C363" s="97"/>
      <c r="D363" s="97"/>
      <c r="E363" s="97"/>
      <c r="F363" s="97"/>
      <c r="G363" s="1"/>
      <c r="H363" s="1"/>
      <c r="I363" s="1"/>
      <c r="J363" s="4"/>
      <c r="K363" s="4"/>
      <c r="L363" s="4"/>
      <c r="M363" s="159"/>
      <c r="N363" s="176"/>
      <c r="O363" s="161"/>
      <c r="P363" s="161"/>
      <c r="Q363" s="161"/>
      <c r="R363" s="4"/>
      <c r="S363" s="4"/>
      <c r="T363" s="161"/>
      <c r="U363" s="161"/>
      <c r="V363" s="1"/>
      <c r="W363" s="1"/>
      <c r="X363" s="1" t="str">
        <f t="shared" si="59"/>
        <v/>
      </c>
      <c r="Y363" s="55"/>
      <c r="Z363" s="161"/>
      <c r="AA363" s="1"/>
      <c r="AB363" s="1"/>
      <c r="AC363" s="1" t="str">
        <f t="shared" si="60"/>
        <v/>
      </c>
      <c r="AD363" s="55"/>
      <c r="AE363" s="161"/>
      <c r="AF363" s="1"/>
      <c r="AG363" s="1"/>
      <c r="AH363" s="1" t="str">
        <f t="shared" si="61"/>
        <v/>
      </c>
      <c r="AI363" s="55"/>
      <c r="AJ363" s="161"/>
      <c r="AK363" s="1"/>
      <c r="AL363" s="1"/>
      <c r="AM363" s="1" t="str">
        <f t="shared" si="62"/>
        <v/>
      </c>
      <c r="AN363" s="55"/>
      <c r="AO363" s="161"/>
      <c r="AP363" s="1"/>
      <c r="AQ363" s="1"/>
      <c r="AR363" s="1" t="str">
        <f t="shared" si="63"/>
        <v/>
      </c>
      <c r="AS363" s="55"/>
      <c r="AT363" s="161"/>
      <c r="AU363" s="1"/>
      <c r="AV363" s="1"/>
      <c r="AW363" s="1" t="str">
        <f t="shared" si="64"/>
        <v/>
      </c>
      <c r="AX363" s="55"/>
      <c r="AY363" s="161"/>
      <c r="AZ363" s="1"/>
      <c r="BA363" s="1"/>
      <c r="BB363" s="1" t="str">
        <f t="shared" si="65"/>
        <v/>
      </c>
      <c r="BC363" s="55"/>
      <c r="BD363" s="161"/>
      <c r="BE363" s="1"/>
      <c r="BF363" s="1"/>
      <c r="BG363" s="1" t="str">
        <f t="shared" si="66"/>
        <v/>
      </c>
      <c r="BH363" s="55"/>
      <c r="BI363" s="161"/>
      <c r="BJ363" s="1"/>
      <c r="BK363" s="1"/>
      <c r="BL363" s="1" t="str">
        <f t="shared" si="67"/>
        <v/>
      </c>
      <c r="BM363" s="55"/>
      <c r="BN363" s="161"/>
      <c r="BO363" s="1"/>
      <c r="BP363" s="1"/>
      <c r="BQ363" s="1" t="str">
        <f t="shared" si="68"/>
        <v/>
      </c>
      <c r="BR363" s="55"/>
      <c r="BS363" s="161"/>
    </row>
    <row r="364" spans="1:71" ht="15">
      <c r="A364" s="97"/>
      <c r="B364" s="97"/>
      <c r="C364" s="97"/>
      <c r="D364" s="97"/>
      <c r="E364" s="97"/>
      <c r="F364" s="97"/>
      <c r="G364" s="1"/>
      <c r="H364" s="1"/>
      <c r="I364" s="1"/>
      <c r="J364" s="4"/>
      <c r="K364" s="4"/>
      <c r="L364" s="4"/>
      <c r="M364" s="159"/>
      <c r="N364" s="176"/>
      <c r="O364" s="161"/>
      <c r="P364" s="161"/>
      <c r="Q364" s="161"/>
      <c r="R364" s="4"/>
      <c r="S364" s="4"/>
      <c r="T364" s="161"/>
      <c r="U364" s="161"/>
      <c r="V364" s="1"/>
      <c r="W364" s="1"/>
      <c r="X364" s="1" t="str">
        <f t="shared" si="59"/>
        <v/>
      </c>
      <c r="Y364" s="55"/>
      <c r="Z364" s="161"/>
      <c r="AA364" s="1"/>
      <c r="AB364" s="1"/>
      <c r="AC364" s="1" t="str">
        <f t="shared" si="60"/>
        <v/>
      </c>
      <c r="AD364" s="55"/>
      <c r="AE364" s="161"/>
      <c r="AF364" s="1"/>
      <c r="AG364" s="1"/>
      <c r="AH364" s="1" t="str">
        <f t="shared" si="61"/>
        <v/>
      </c>
      <c r="AI364" s="55"/>
      <c r="AJ364" s="161"/>
      <c r="AK364" s="1"/>
      <c r="AL364" s="1"/>
      <c r="AM364" s="1" t="str">
        <f t="shared" si="62"/>
        <v/>
      </c>
      <c r="AN364" s="55"/>
      <c r="AO364" s="161"/>
      <c r="AP364" s="1"/>
      <c r="AQ364" s="1"/>
      <c r="AR364" s="1" t="str">
        <f t="shared" si="63"/>
        <v/>
      </c>
      <c r="AS364" s="55"/>
      <c r="AT364" s="161"/>
      <c r="AU364" s="1"/>
      <c r="AV364" s="1"/>
      <c r="AW364" s="1" t="str">
        <f t="shared" si="64"/>
        <v/>
      </c>
      <c r="AX364" s="55"/>
      <c r="AY364" s="161"/>
      <c r="AZ364" s="1"/>
      <c r="BA364" s="1"/>
      <c r="BB364" s="1" t="str">
        <f t="shared" si="65"/>
        <v/>
      </c>
      <c r="BC364" s="55"/>
      <c r="BD364" s="161"/>
      <c r="BE364" s="1"/>
      <c r="BF364" s="1"/>
      <c r="BG364" s="1" t="str">
        <f t="shared" si="66"/>
        <v/>
      </c>
      <c r="BH364" s="55"/>
      <c r="BI364" s="161"/>
      <c r="BJ364" s="1"/>
      <c r="BK364" s="1"/>
      <c r="BL364" s="1" t="str">
        <f t="shared" si="67"/>
        <v/>
      </c>
      <c r="BM364" s="55"/>
      <c r="BN364" s="161"/>
      <c r="BO364" s="1"/>
      <c r="BP364" s="1"/>
      <c r="BQ364" s="1" t="str">
        <f t="shared" si="68"/>
        <v/>
      </c>
      <c r="BR364" s="55"/>
      <c r="BS364" s="161"/>
    </row>
    <row r="365" spans="1:71" ht="15">
      <c r="A365" s="97"/>
      <c r="B365" s="97"/>
      <c r="C365" s="97"/>
      <c r="D365" s="97"/>
      <c r="E365" s="97"/>
      <c r="F365" s="97"/>
      <c r="G365" s="1"/>
      <c r="H365" s="1"/>
      <c r="I365" s="1"/>
      <c r="J365" s="4"/>
      <c r="K365" s="4"/>
      <c r="L365" s="4"/>
      <c r="M365" s="159"/>
      <c r="N365" s="176"/>
      <c r="O365" s="161"/>
      <c r="P365" s="161"/>
      <c r="Q365" s="161"/>
      <c r="R365" s="4"/>
      <c r="S365" s="4"/>
      <c r="T365" s="161"/>
      <c r="U365" s="161"/>
      <c r="V365" s="1"/>
      <c r="W365" s="1"/>
      <c r="X365" s="1" t="str">
        <f t="shared" si="59"/>
        <v/>
      </c>
      <c r="Y365" s="55"/>
      <c r="Z365" s="161"/>
      <c r="AA365" s="1"/>
      <c r="AB365" s="1"/>
      <c r="AC365" s="1" t="str">
        <f t="shared" si="60"/>
        <v/>
      </c>
      <c r="AD365" s="55"/>
      <c r="AE365" s="161"/>
      <c r="AF365" s="1"/>
      <c r="AG365" s="1"/>
      <c r="AH365" s="1" t="str">
        <f t="shared" si="61"/>
        <v/>
      </c>
      <c r="AI365" s="55"/>
      <c r="AJ365" s="161"/>
      <c r="AK365" s="1"/>
      <c r="AL365" s="1"/>
      <c r="AM365" s="1" t="str">
        <f t="shared" si="62"/>
        <v/>
      </c>
      <c r="AN365" s="55"/>
      <c r="AO365" s="161"/>
      <c r="AP365" s="1"/>
      <c r="AQ365" s="1"/>
      <c r="AR365" s="1" t="str">
        <f t="shared" si="63"/>
        <v/>
      </c>
      <c r="AS365" s="55"/>
      <c r="AT365" s="161"/>
      <c r="AU365" s="1"/>
      <c r="AV365" s="1"/>
      <c r="AW365" s="1" t="str">
        <f t="shared" si="64"/>
        <v/>
      </c>
      <c r="AX365" s="55"/>
      <c r="AY365" s="161"/>
      <c r="AZ365" s="1"/>
      <c r="BA365" s="1"/>
      <c r="BB365" s="1" t="str">
        <f t="shared" si="65"/>
        <v/>
      </c>
      <c r="BC365" s="55"/>
      <c r="BD365" s="161"/>
      <c r="BE365" s="1"/>
      <c r="BF365" s="1"/>
      <c r="BG365" s="1" t="str">
        <f t="shared" si="66"/>
        <v/>
      </c>
      <c r="BH365" s="55"/>
      <c r="BI365" s="161"/>
      <c r="BJ365" s="1"/>
      <c r="BK365" s="1"/>
      <c r="BL365" s="1" t="str">
        <f t="shared" si="67"/>
        <v/>
      </c>
      <c r="BM365" s="55"/>
      <c r="BN365" s="161"/>
      <c r="BO365" s="1"/>
      <c r="BP365" s="1"/>
      <c r="BQ365" s="1" t="str">
        <f t="shared" si="68"/>
        <v/>
      </c>
      <c r="BR365" s="55"/>
      <c r="BS365" s="161"/>
    </row>
    <row r="366" spans="1:71" ht="15">
      <c r="A366" s="97"/>
      <c r="B366" s="97"/>
      <c r="C366" s="97"/>
      <c r="D366" s="97"/>
      <c r="E366" s="97"/>
      <c r="F366" s="97"/>
      <c r="G366" s="1"/>
      <c r="H366" s="1"/>
      <c r="I366" s="1"/>
      <c r="J366" s="4"/>
      <c r="K366" s="4"/>
      <c r="L366" s="4"/>
      <c r="M366" s="159"/>
      <c r="N366" s="176"/>
      <c r="O366" s="161"/>
      <c r="P366" s="161"/>
      <c r="Q366" s="161"/>
      <c r="R366" s="4"/>
      <c r="S366" s="4"/>
      <c r="T366" s="161"/>
      <c r="U366" s="161"/>
      <c r="V366" s="1"/>
      <c r="W366" s="1"/>
      <c r="X366" s="1" t="str">
        <f t="shared" si="59"/>
        <v/>
      </c>
      <c r="Y366" s="55"/>
      <c r="Z366" s="161"/>
      <c r="AA366" s="1"/>
      <c r="AB366" s="1"/>
      <c r="AC366" s="1" t="str">
        <f t="shared" si="60"/>
        <v/>
      </c>
      <c r="AD366" s="55"/>
      <c r="AE366" s="161"/>
      <c r="AF366" s="1"/>
      <c r="AG366" s="1"/>
      <c r="AH366" s="1" t="str">
        <f t="shared" si="61"/>
        <v/>
      </c>
      <c r="AI366" s="55"/>
      <c r="AJ366" s="161"/>
      <c r="AK366" s="1"/>
      <c r="AL366" s="1"/>
      <c r="AM366" s="1" t="str">
        <f t="shared" si="62"/>
        <v/>
      </c>
      <c r="AN366" s="55"/>
      <c r="AO366" s="161"/>
      <c r="AP366" s="1"/>
      <c r="AQ366" s="1"/>
      <c r="AR366" s="1" t="str">
        <f t="shared" si="63"/>
        <v/>
      </c>
      <c r="AS366" s="55"/>
      <c r="AT366" s="161"/>
      <c r="AU366" s="1"/>
      <c r="AV366" s="1"/>
      <c r="AW366" s="1" t="str">
        <f t="shared" si="64"/>
        <v/>
      </c>
      <c r="AX366" s="55"/>
      <c r="AY366" s="161"/>
      <c r="AZ366" s="1"/>
      <c r="BA366" s="1"/>
      <c r="BB366" s="1" t="str">
        <f t="shared" si="65"/>
        <v/>
      </c>
      <c r="BC366" s="55"/>
      <c r="BD366" s="161"/>
      <c r="BE366" s="1"/>
      <c r="BF366" s="1"/>
      <c r="BG366" s="1" t="str">
        <f t="shared" si="66"/>
        <v/>
      </c>
      <c r="BH366" s="55"/>
      <c r="BI366" s="161"/>
      <c r="BJ366" s="1"/>
      <c r="BK366" s="1"/>
      <c r="BL366" s="1" t="str">
        <f t="shared" si="67"/>
        <v/>
      </c>
      <c r="BM366" s="55"/>
      <c r="BN366" s="161"/>
      <c r="BO366" s="1"/>
      <c r="BP366" s="1"/>
      <c r="BQ366" s="1" t="str">
        <f t="shared" si="68"/>
        <v/>
      </c>
      <c r="BR366" s="55"/>
      <c r="BS366" s="161"/>
    </row>
    <row r="367" spans="1:71" ht="15">
      <c r="A367" s="97"/>
      <c r="B367" s="97"/>
      <c r="C367" s="97"/>
      <c r="D367" s="97"/>
      <c r="E367" s="97"/>
      <c r="F367" s="97"/>
      <c r="G367" s="1"/>
      <c r="H367" s="1"/>
      <c r="I367" s="1"/>
      <c r="J367" s="4"/>
      <c r="K367" s="4"/>
      <c r="L367" s="4"/>
      <c r="M367" s="159"/>
      <c r="N367" s="176"/>
      <c r="O367" s="161"/>
      <c r="P367" s="161"/>
      <c r="Q367" s="161"/>
      <c r="R367" s="4"/>
      <c r="S367" s="4"/>
      <c r="T367" s="161"/>
      <c r="U367" s="161"/>
      <c r="V367" s="1"/>
      <c r="W367" s="1"/>
      <c r="X367" s="1" t="str">
        <f t="shared" si="59"/>
        <v/>
      </c>
      <c r="Y367" s="55"/>
      <c r="Z367" s="161"/>
      <c r="AA367" s="1"/>
      <c r="AB367" s="1"/>
      <c r="AC367" s="1" t="str">
        <f t="shared" si="60"/>
        <v/>
      </c>
      <c r="AD367" s="55"/>
      <c r="AE367" s="161"/>
      <c r="AF367" s="1"/>
      <c r="AG367" s="1"/>
      <c r="AH367" s="1" t="str">
        <f t="shared" si="61"/>
        <v/>
      </c>
      <c r="AI367" s="55"/>
      <c r="AJ367" s="161"/>
      <c r="AK367" s="1"/>
      <c r="AL367" s="1"/>
      <c r="AM367" s="1" t="str">
        <f t="shared" si="62"/>
        <v/>
      </c>
      <c r="AN367" s="55"/>
      <c r="AO367" s="161"/>
      <c r="AP367" s="1"/>
      <c r="AQ367" s="1"/>
      <c r="AR367" s="1" t="str">
        <f t="shared" si="63"/>
        <v/>
      </c>
      <c r="AS367" s="55"/>
      <c r="AT367" s="161"/>
      <c r="AU367" s="1"/>
      <c r="AV367" s="1"/>
      <c r="AW367" s="1" t="str">
        <f t="shared" si="64"/>
        <v/>
      </c>
      <c r="AX367" s="55"/>
      <c r="AY367" s="161"/>
      <c r="AZ367" s="1"/>
      <c r="BA367" s="1"/>
      <c r="BB367" s="1" t="str">
        <f t="shared" si="65"/>
        <v/>
      </c>
      <c r="BC367" s="55"/>
      <c r="BD367" s="161"/>
      <c r="BE367" s="1"/>
      <c r="BF367" s="1"/>
      <c r="BG367" s="1" t="str">
        <f t="shared" si="66"/>
        <v/>
      </c>
      <c r="BH367" s="55"/>
      <c r="BI367" s="161"/>
      <c r="BJ367" s="1"/>
      <c r="BK367" s="1"/>
      <c r="BL367" s="1" t="str">
        <f t="shared" si="67"/>
        <v/>
      </c>
      <c r="BM367" s="55"/>
      <c r="BN367" s="161"/>
      <c r="BO367" s="1"/>
      <c r="BP367" s="1"/>
      <c r="BQ367" s="1" t="str">
        <f t="shared" si="68"/>
        <v/>
      </c>
      <c r="BR367" s="55"/>
      <c r="BS367" s="161"/>
    </row>
    <row r="368" spans="1:71" ht="15">
      <c r="A368" s="97"/>
      <c r="B368" s="97"/>
      <c r="C368" s="97"/>
      <c r="D368" s="97"/>
      <c r="E368" s="97"/>
      <c r="F368" s="97"/>
      <c r="G368" s="1"/>
      <c r="H368" s="1"/>
      <c r="I368" s="1"/>
      <c r="J368" s="4"/>
      <c r="K368" s="4"/>
      <c r="L368" s="4"/>
      <c r="M368" s="159"/>
      <c r="N368" s="176"/>
      <c r="O368" s="161"/>
      <c r="P368" s="161"/>
      <c r="Q368" s="161"/>
      <c r="R368" s="4"/>
      <c r="S368" s="4"/>
      <c r="T368" s="161"/>
      <c r="U368" s="161"/>
      <c r="V368" s="1"/>
      <c r="W368" s="1"/>
      <c r="X368" s="1" t="str">
        <f t="shared" si="59"/>
        <v/>
      </c>
      <c r="Y368" s="55"/>
      <c r="Z368" s="161"/>
      <c r="AA368" s="1"/>
      <c r="AB368" s="1"/>
      <c r="AC368" s="1" t="str">
        <f t="shared" si="60"/>
        <v/>
      </c>
      <c r="AD368" s="55"/>
      <c r="AE368" s="161"/>
      <c r="AF368" s="1"/>
      <c r="AG368" s="1"/>
      <c r="AH368" s="1" t="str">
        <f t="shared" si="61"/>
        <v/>
      </c>
      <c r="AI368" s="55"/>
      <c r="AJ368" s="161"/>
      <c r="AK368" s="1"/>
      <c r="AL368" s="1"/>
      <c r="AM368" s="1" t="str">
        <f t="shared" si="62"/>
        <v/>
      </c>
      <c r="AN368" s="55"/>
      <c r="AO368" s="161"/>
      <c r="AP368" s="1"/>
      <c r="AQ368" s="1"/>
      <c r="AR368" s="1" t="str">
        <f t="shared" si="63"/>
        <v/>
      </c>
      <c r="AS368" s="55"/>
      <c r="AT368" s="161"/>
      <c r="AU368" s="1"/>
      <c r="AV368" s="1"/>
      <c r="AW368" s="1" t="str">
        <f t="shared" si="64"/>
        <v/>
      </c>
      <c r="AX368" s="55"/>
      <c r="AY368" s="161"/>
      <c r="AZ368" s="1"/>
      <c r="BA368" s="1"/>
      <c r="BB368" s="1" t="str">
        <f t="shared" si="65"/>
        <v/>
      </c>
      <c r="BC368" s="55"/>
      <c r="BD368" s="161"/>
      <c r="BE368" s="1"/>
      <c r="BF368" s="1"/>
      <c r="BG368" s="1" t="str">
        <f t="shared" si="66"/>
        <v/>
      </c>
      <c r="BH368" s="55"/>
      <c r="BI368" s="161"/>
      <c r="BJ368" s="1"/>
      <c r="BK368" s="1"/>
      <c r="BL368" s="1" t="str">
        <f t="shared" si="67"/>
        <v/>
      </c>
      <c r="BM368" s="55"/>
      <c r="BN368" s="161"/>
      <c r="BO368" s="1"/>
      <c r="BP368" s="1"/>
      <c r="BQ368" s="1" t="str">
        <f t="shared" si="68"/>
        <v/>
      </c>
      <c r="BR368" s="55"/>
      <c r="BS368" s="161"/>
    </row>
    <row r="369" spans="1:71" ht="15">
      <c r="A369" s="97"/>
      <c r="B369" s="97"/>
      <c r="C369" s="97"/>
      <c r="D369" s="97"/>
      <c r="E369" s="97"/>
      <c r="F369" s="97"/>
      <c r="G369" s="1"/>
      <c r="H369" s="1"/>
      <c r="I369" s="1"/>
      <c r="J369" s="4"/>
      <c r="K369" s="4"/>
      <c r="L369" s="4"/>
      <c r="M369" s="159"/>
      <c r="N369" s="176"/>
      <c r="O369" s="161"/>
      <c r="P369" s="161"/>
      <c r="Q369" s="161"/>
      <c r="R369" s="4"/>
      <c r="S369" s="4"/>
      <c r="T369" s="161"/>
      <c r="U369" s="161"/>
      <c r="V369" s="1"/>
      <c r="W369" s="1"/>
      <c r="X369" s="1" t="str">
        <f t="shared" si="59"/>
        <v/>
      </c>
      <c r="Y369" s="55"/>
      <c r="Z369" s="161"/>
      <c r="AA369" s="1"/>
      <c r="AB369" s="1"/>
      <c r="AC369" s="1" t="str">
        <f t="shared" si="60"/>
        <v/>
      </c>
      <c r="AD369" s="55"/>
      <c r="AE369" s="161"/>
      <c r="AF369" s="1"/>
      <c r="AG369" s="1"/>
      <c r="AH369" s="1" t="str">
        <f t="shared" si="61"/>
        <v/>
      </c>
      <c r="AI369" s="55"/>
      <c r="AJ369" s="161"/>
      <c r="AK369" s="1"/>
      <c r="AL369" s="1"/>
      <c r="AM369" s="1" t="str">
        <f t="shared" si="62"/>
        <v/>
      </c>
      <c r="AN369" s="55"/>
      <c r="AO369" s="161"/>
      <c r="AP369" s="1"/>
      <c r="AQ369" s="1"/>
      <c r="AR369" s="1" t="str">
        <f t="shared" si="63"/>
        <v/>
      </c>
      <c r="AS369" s="55"/>
      <c r="AT369" s="161"/>
      <c r="AU369" s="1"/>
      <c r="AV369" s="1"/>
      <c r="AW369" s="1" t="str">
        <f t="shared" si="64"/>
        <v/>
      </c>
      <c r="AX369" s="55"/>
      <c r="AY369" s="161"/>
      <c r="AZ369" s="1"/>
      <c r="BA369" s="1"/>
      <c r="BB369" s="1" t="str">
        <f t="shared" si="65"/>
        <v/>
      </c>
      <c r="BC369" s="55"/>
      <c r="BD369" s="161"/>
      <c r="BE369" s="1"/>
      <c r="BF369" s="1"/>
      <c r="BG369" s="1" t="str">
        <f t="shared" si="66"/>
        <v/>
      </c>
      <c r="BH369" s="55"/>
      <c r="BI369" s="161"/>
      <c r="BJ369" s="1"/>
      <c r="BK369" s="1"/>
      <c r="BL369" s="1" t="str">
        <f t="shared" si="67"/>
        <v/>
      </c>
      <c r="BM369" s="55"/>
      <c r="BN369" s="161"/>
      <c r="BO369" s="1"/>
      <c r="BP369" s="1"/>
      <c r="BQ369" s="1" t="str">
        <f t="shared" si="68"/>
        <v/>
      </c>
      <c r="BR369" s="55"/>
      <c r="BS369" s="161"/>
    </row>
    <row r="370" spans="1:71" ht="15">
      <c r="A370" s="97"/>
      <c r="B370" s="97"/>
      <c r="C370" s="97"/>
      <c r="D370" s="97"/>
      <c r="E370" s="97"/>
      <c r="F370" s="97"/>
      <c r="G370" s="1"/>
      <c r="H370" s="1"/>
      <c r="I370" s="1"/>
      <c r="J370" s="4"/>
      <c r="K370" s="4"/>
      <c r="L370" s="4"/>
      <c r="M370" s="159"/>
      <c r="N370" s="176"/>
      <c r="O370" s="161"/>
      <c r="P370" s="161"/>
      <c r="Q370" s="161"/>
      <c r="R370" s="4"/>
      <c r="S370" s="4"/>
      <c r="T370" s="161"/>
      <c r="U370" s="161"/>
      <c r="V370" s="1"/>
      <c r="W370" s="1"/>
      <c r="X370" s="1" t="str">
        <f t="shared" si="59"/>
        <v/>
      </c>
      <c r="Y370" s="55"/>
      <c r="Z370" s="161"/>
      <c r="AA370" s="1"/>
      <c r="AB370" s="1"/>
      <c r="AC370" s="1" t="str">
        <f t="shared" si="60"/>
        <v/>
      </c>
      <c r="AD370" s="55"/>
      <c r="AE370" s="161"/>
      <c r="AF370" s="1"/>
      <c r="AG370" s="1"/>
      <c r="AH370" s="1" t="str">
        <f t="shared" si="61"/>
        <v/>
      </c>
      <c r="AI370" s="55"/>
      <c r="AJ370" s="161"/>
      <c r="AK370" s="1"/>
      <c r="AL370" s="1"/>
      <c r="AM370" s="1" t="str">
        <f t="shared" si="62"/>
        <v/>
      </c>
      <c r="AN370" s="55"/>
      <c r="AO370" s="161"/>
      <c r="AP370" s="1"/>
      <c r="AQ370" s="1"/>
      <c r="AR370" s="1" t="str">
        <f t="shared" si="63"/>
        <v/>
      </c>
      <c r="AS370" s="55"/>
      <c r="AT370" s="161"/>
      <c r="AU370" s="1"/>
      <c r="AV370" s="1"/>
      <c r="AW370" s="1" t="str">
        <f t="shared" si="64"/>
        <v/>
      </c>
      <c r="AX370" s="55"/>
      <c r="AY370" s="161"/>
      <c r="AZ370" s="1"/>
      <c r="BA370" s="1"/>
      <c r="BB370" s="1" t="str">
        <f t="shared" si="65"/>
        <v/>
      </c>
      <c r="BC370" s="55"/>
      <c r="BD370" s="161"/>
      <c r="BE370" s="1"/>
      <c r="BF370" s="1"/>
      <c r="BG370" s="1" t="str">
        <f t="shared" si="66"/>
        <v/>
      </c>
      <c r="BH370" s="55"/>
      <c r="BI370" s="161"/>
      <c r="BJ370" s="1"/>
      <c r="BK370" s="1"/>
      <c r="BL370" s="1" t="str">
        <f t="shared" si="67"/>
        <v/>
      </c>
      <c r="BM370" s="55"/>
      <c r="BN370" s="161"/>
      <c r="BO370" s="1"/>
      <c r="BP370" s="1"/>
      <c r="BQ370" s="1" t="str">
        <f t="shared" si="68"/>
        <v/>
      </c>
      <c r="BR370" s="55"/>
      <c r="BS370" s="161"/>
    </row>
    <row r="371" spans="1:71" ht="15">
      <c r="A371" s="97"/>
      <c r="B371" s="97"/>
      <c r="C371" s="97"/>
      <c r="D371" s="97"/>
      <c r="E371" s="97"/>
      <c r="F371" s="97"/>
      <c r="G371" s="1"/>
      <c r="H371" s="1"/>
      <c r="I371" s="1"/>
      <c r="J371" s="4"/>
      <c r="K371" s="4"/>
      <c r="L371" s="4"/>
      <c r="M371" s="159"/>
      <c r="N371" s="176"/>
      <c r="O371" s="161"/>
      <c r="P371" s="161"/>
      <c r="Q371" s="161"/>
      <c r="R371" s="4"/>
      <c r="S371" s="4"/>
      <c r="T371" s="161"/>
      <c r="U371" s="161"/>
      <c r="V371" s="1"/>
      <c r="W371" s="1"/>
      <c r="X371" s="1" t="str">
        <f t="shared" si="59"/>
        <v/>
      </c>
      <c r="Y371" s="55"/>
      <c r="Z371" s="161"/>
      <c r="AA371" s="1"/>
      <c r="AB371" s="1"/>
      <c r="AC371" s="1" t="str">
        <f t="shared" si="60"/>
        <v/>
      </c>
      <c r="AD371" s="55"/>
      <c r="AE371" s="161"/>
      <c r="AF371" s="1"/>
      <c r="AG371" s="1"/>
      <c r="AH371" s="1" t="str">
        <f t="shared" si="61"/>
        <v/>
      </c>
      <c r="AI371" s="55"/>
      <c r="AJ371" s="161"/>
      <c r="AK371" s="1"/>
      <c r="AL371" s="1"/>
      <c r="AM371" s="1" t="str">
        <f t="shared" si="62"/>
        <v/>
      </c>
      <c r="AN371" s="55"/>
      <c r="AO371" s="161"/>
      <c r="AP371" s="1"/>
      <c r="AQ371" s="1"/>
      <c r="AR371" s="1" t="str">
        <f t="shared" si="63"/>
        <v/>
      </c>
      <c r="AS371" s="55"/>
      <c r="AT371" s="161"/>
      <c r="AU371" s="1"/>
      <c r="AV371" s="1"/>
      <c r="AW371" s="1" t="str">
        <f t="shared" si="64"/>
        <v/>
      </c>
      <c r="AX371" s="55"/>
      <c r="AY371" s="161"/>
      <c r="AZ371" s="1"/>
      <c r="BA371" s="1"/>
      <c r="BB371" s="1" t="str">
        <f t="shared" si="65"/>
        <v/>
      </c>
      <c r="BC371" s="55"/>
      <c r="BD371" s="161"/>
      <c r="BE371" s="1"/>
      <c r="BF371" s="1"/>
      <c r="BG371" s="1" t="str">
        <f t="shared" si="66"/>
        <v/>
      </c>
      <c r="BH371" s="55"/>
      <c r="BI371" s="161"/>
      <c r="BJ371" s="1"/>
      <c r="BK371" s="1"/>
      <c r="BL371" s="1" t="str">
        <f t="shared" si="67"/>
        <v/>
      </c>
      <c r="BM371" s="55"/>
      <c r="BN371" s="161"/>
      <c r="BO371" s="1"/>
      <c r="BP371" s="1"/>
      <c r="BQ371" s="1" t="str">
        <f t="shared" si="68"/>
        <v/>
      </c>
      <c r="BR371" s="55"/>
      <c r="BS371" s="161"/>
    </row>
    <row r="372" spans="1:71" ht="15">
      <c r="A372" s="97"/>
      <c r="B372" s="97"/>
      <c r="C372" s="97"/>
      <c r="D372" s="97"/>
      <c r="E372" s="97"/>
      <c r="F372" s="97"/>
      <c r="G372" s="1"/>
      <c r="H372" s="1"/>
      <c r="I372" s="1"/>
      <c r="J372" s="4"/>
      <c r="K372" s="4"/>
      <c r="L372" s="4"/>
      <c r="M372" s="159"/>
      <c r="N372" s="176"/>
      <c r="O372" s="161"/>
      <c r="P372" s="161"/>
      <c r="Q372" s="161"/>
      <c r="R372" s="4"/>
      <c r="S372" s="4"/>
      <c r="T372" s="161"/>
      <c r="U372" s="161"/>
      <c r="V372" s="1"/>
      <c r="W372" s="1"/>
      <c r="X372" s="1" t="str">
        <f t="shared" si="59"/>
        <v/>
      </c>
      <c r="Y372" s="55"/>
      <c r="Z372" s="161"/>
      <c r="AA372" s="1"/>
      <c r="AB372" s="1"/>
      <c r="AC372" s="1" t="str">
        <f t="shared" si="60"/>
        <v/>
      </c>
      <c r="AD372" s="55"/>
      <c r="AE372" s="161"/>
      <c r="AF372" s="1"/>
      <c r="AG372" s="1"/>
      <c r="AH372" s="1" t="str">
        <f t="shared" si="61"/>
        <v/>
      </c>
      <c r="AI372" s="55"/>
      <c r="AJ372" s="161"/>
      <c r="AK372" s="1"/>
      <c r="AL372" s="1"/>
      <c r="AM372" s="1" t="str">
        <f t="shared" si="62"/>
        <v/>
      </c>
      <c r="AN372" s="55"/>
      <c r="AO372" s="161"/>
      <c r="AP372" s="1"/>
      <c r="AQ372" s="1"/>
      <c r="AR372" s="1" t="str">
        <f t="shared" si="63"/>
        <v/>
      </c>
      <c r="AS372" s="55"/>
      <c r="AT372" s="161"/>
      <c r="AU372" s="1"/>
      <c r="AV372" s="1"/>
      <c r="AW372" s="1" t="str">
        <f t="shared" si="64"/>
        <v/>
      </c>
      <c r="AX372" s="55"/>
      <c r="AY372" s="161"/>
      <c r="AZ372" s="1"/>
      <c r="BA372" s="1"/>
      <c r="BB372" s="1" t="str">
        <f t="shared" si="65"/>
        <v/>
      </c>
      <c r="BC372" s="55"/>
      <c r="BD372" s="161"/>
      <c r="BE372" s="1"/>
      <c r="BF372" s="1"/>
      <c r="BG372" s="1" t="str">
        <f t="shared" si="66"/>
        <v/>
      </c>
      <c r="BH372" s="55"/>
      <c r="BI372" s="161"/>
      <c r="BJ372" s="1"/>
      <c r="BK372" s="1"/>
      <c r="BL372" s="1" t="str">
        <f t="shared" si="67"/>
        <v/>
      </c>
      <c r="BM372" s="55"/>
      <c r="BN372" s="161"/>
      <c r="BO372" s="1"/>
      <c r="BP372" s="1"/>
      <c r="BQ372" s="1" t="str">
        <f t="shared" si="68"/>
        <v/>
      </c>
      <c r="BR372" s="55"/>
      <c r="BS372" s="161"/>
    </row>
    <row r="373" spans="1:71" ht="15">
      <c r="A373" s="97"/>
      <c r="B373" s="97"/>
      <c r="C373" s="97"/>
      <c r="D373" s="97"/>
      <c r="E373" s="97"/>
      <c r="F373" s="97"/>
      <c r="G373" s="1"/>
      <c r="H373" s="1"/>
      <c r="I373" s="1"/>
      <c r="J373" s="4"/>
      <c r="K373" s="4"/>
      <c r="L373" s="4"/>
      <c r="M373" s="159"/>
      <c r="N373" s="176"/>
      <c r="O373" s="161"/>
      <c r="P373" s="161"/>
      <c r="Q373" s="161"/>
      <c r="R373" s="4"/>
      <c r="S373" s="4"/>
      <c r="T373" s="161"/>
      <c r="U373" s="161"/>
      <c r="V373" s="1"/>
      <c r="W373" s="1"/>
      <c r="X373" s="1" t="str">
        <f t="shared" si="59"/>
        <v/>
      </c>
      <c r="Y373" s="55"/>
      <c r="Z373" s="161"/>
      <c r="AA373" s="1"/>
      <c r="AB373" s="1"/>
      <c r="AC373" s="1" t="str">
        <f t="shared" si="60"/>
        <v/>
      </c>
      <c r="AD373" s="55"/>
      <c r="AE373" s="161"/>
      <c r="AF373" s="1"/>
      <c r="AG373" s="1"/>
      <c r="AH373" s="1" t="str">
        <f t="shared" si="61"/>
        <v/>
      </c>
      <c r="AI373" s="55"/>
      <c r="AJ373" s="161"/>
      <c r="AK373" s="1"/>
      <c r="AL373" s="1"/>
      <c r="AM373" s="1" t="str">
        <f t="shared" si="62"/>
        <v/>
      </c>
      <c r="AN373" s="55"/>
      <c r="AO373" s="161"/>
      <c r="AP373" s="1"/>
      <c r="AQ373" s="1"/>
      <c r="AR373" s="1" t="str">
        <f t="shared" si="63"/>
        <v/>
      </c>
      <c r="AS373" s="55"/>
      <c r="AT373" s="161"/>
      <c r="AU373" s="1"/>
      <c r="AV373" s="1"/>
      <c r="AW373" s="1" t="str">
        <f t="shared" si="64"/>
        <v/>
      </c>
      <c r="AX373" s="55"/>
      <c r="AY373" s="161"/>
      <c r="AZ373" s="1"/>
      <c r="BA373" s="1"/>
      <c r="BB373" s="1" t="str">
        <f t="shared" si="65"/>
        <v/>
      </c>
      <c r="BC373" s="55"/>
      <c r="BD373" s="161"/>
      <c r="BE373" s="1"/>
      <c r="BF373" s="1"/>
      <c r="BG373" s="1" t="str">
        <f t="shared" si="66"/>
        <v/>
      </c>
      <c r="BH373" s="55"/>
      <c r="BI373" s="161"/>
      <c r="BJ373" s="1"/>
      <c r="BK373" s="1"/>
      <c r="BL373" s="1" t="str">
        <f t="shared" si="67"/>
        <v/>
      </c>
      <c r="BM373" s="55"/>
      <c r="BN373" s="161"/>
      <c r="BO373" s="1"/>
      <c r="BP373" s="1"/>
      <c r="BQ373" s="1" t="str">
        <f t="shared" si="68"/>
        <v/>
      </c>
      <c r="BR373" s="55"/>
      <c r="BS373" s="161"/>
    </row>
    <row r="374" spans="1:71" ht="15">
      <c r="A374" s="97"/>
      <c r="B374" s="97"/>
      <c r="C374" s="97"/>
      <c r="D374" s="97"/>
      <c r="E374" s="97"/>
      <c r="F374" s="97"/>
      <c r="G374" s="1"/>
      <c r="H374" s="1"/>
      <c r="I374" s="1"/>
      <c r="J374" s="4"/>
      <c r="K374" s="4"/>
      <c r="L374" s="4"/>
      <c r="M374" s="159"/>
      <c r="N374" s="176"/>
      <c r="O374" s="161"/>
      <c r="P374" s="161"/>
      <c r="Q374" s="161"/>
      <c r="R374" s="4"/>
      <c r="S374" s="4"/>
      <c r="T374" s="161"/>
      <c r="U374" s="161"/>
      <c r="V374" s="1"/>
      <c r="W374" s="1"/>
      <c r="X374" s="1" t="str">
        <f t="shared" si="59"/>
        <v/>
      </c>
      <c r="Y374" s="55"/>
      <c r="Z374" s="161"/>
      <c r="AA374" s="1"/>
      <c r="AB374" s="1"/>
      <c r="AC374" s="1" t="str">
        <f t="shared" si="60"/>
        <v/>
      </c>
      <c r="AD374" s="55"/>
      <c r="AE374" s="161"/>
      <c r="AF374" s="1"/>
      <c r="AG374" s="1"/>
      <c r="AH374" s="1" t="str">
        <f t="shared" si="61"/>
        <v/>
      </c>
      <c r="AI374" s="55"/>
      <c r="AJ374" s="161"/>
      <c r="AK374" s="1"/>
      <c r="AL374" s="1"/>
      <c r="AM374" s="1" t="str">
        <f t="shared" si="62"/>
        <v/>
      </c>
      <c r="AN374" s="55"/>
      <c r="AO374" s="161"/>
      <c r="AP374" s="1"/>
      <c r="AQ374" s="1"/>
      <c r="AR374" s="1" t="str">
        <f t="shared" si="63"/>
        <v/>
      </c>
      <c r="AS374" s="55"/>
      <c r="AT374" s="161"/>
      <c r="AU374" s="1"/>
      <c r="AV374" s="1"/>
      <c r="AW374" s="1" t="str">
        <f t="shared" si="64"/>
        <v/>
      </c>
      <c r="AX374" s="55"/>
      <c r="AY374" s="161"/>
      <c r="AZ374" s="1"/>
      <c r="BA374" s="1"/>
      <c r="BB374" s="1" t="str">
        <f t="shared" si="65"/>
        <v/>
      </c>
      <c r="BC374" s="55"/>
      <c r="BD374" s="161"/>
      <c r="BE374" s="1"/>
      <c r="BF374" s="1"/>
      <c r="BG374" s="1" t="str">
        <f t="shared" si="66"/>
        <v/>
      </c>
      <c r="BH374" s="55"/>
      <c r="BI374" s="161"/>
      <c r="BJ374" s="1"/>
      <c r="BK374" s="1"/>
      <c r="BL374" s="1" t="str">
        <f t="shared" si="67"/>
        <v/>
      </c>
      <c r="BM374" s="55"/>
      <c r="BN374" s="161"/>
      <c r="BO374" s="1"/>
      <c r="BP374" s="1"/>
      <c r="BQ374" s="1" t="str">
        <f t="shared" si="68"/>
        <v/>
      </c>
      <c r="BR374" s="55"/>
      <c r="BS374" s="161"/>
    </row>
    <row r="375" spans="1:71" ht="15">
      <c r="A375" s="97"/>
      <c r="B375" s="97"/>
      <c r="C375" s="97"/>
      <c r="D375" s="97"/>
      <c r="E375" s="97"/>
      <c r="F375" s="97"/>
      <c r="G375" s="1"/>
      <c r="H375" s="1"/>
      <c r="I375" s="1"/>
      <c r="J375" s="4"/>
      <c r="K375" s="4"/>
      <c r="L375" s="4"/>
      <c r="M375" s="159"/>
      <c r="N375" s="176"/>
      <c r="O375" s="161"/>
      <c r="P375" s="161"/>
      <c r="Q375" s="161"/>
      <c r="R375" s="4"/>
      <c r="S375" s="4"/>
      <c r="T375" s="161"/>
      <c r="U375" s="161"/>
      <c r="V375" s="1"/>
      <c r="W375" s="1"/>
      <c r="X375" s="1" t="str">
        <f t="shared" si="59"/>
        <v/>
      </c>
      <c r="Y375" s="55"/>
      <c r="Z375" s="161"/>
      <c r="AA375" s="1"/>
      <c r="AB375" s="1"/>
      <c r="AC375" s="1" t="str">
        <f t="shared" si="60"/>
        <v/>
      </c>
      <c r="AD375" s="55"/>
      <c r="AE375" s="161"/>
      <c r="AF375" s="1"/>
      <c r="AG375" s="1"/>
      <c r="AH375" s="1" t="str">
        <f t="shared" si="61"/>
        <v/>
      </c>
      <c r="AI375" s="55"/>
      <c r="AJ375" s="161"/>
      <c r="AK375" s="1"/>
      <c r="AL375" s="1"/>
      <c r="AM375" s="1" t="str">
        <f t="shared" si="62"/>
        <v/>
      </c>
      <c r="AN375" s="55"/>
      <c r="AO375" s="161"/>
      <c r="AP375" s="1"/>
      <c r="AQ375" s="1"/>
      <c r="AR375" s="1" t="str">
        <f t="shared" si="63"/>
        <v/>
      </c>
      <c r="AS375" s="55"/>
      <c r="AT375" s="161"/>
      <c r="AU375" s="1"/>
      <c r="AV375" s="1"/>
      <c r="AW375" s="1" t="str">
        <f t="shared" si="64"/>
        <v/>
      </c>
      <c r="AX375" s="55"/>
      <c r="AY375" s="161"/>
      <c r="AZ375" s="1"/>
      <c r="BA375" s="1"/>
      <c r="BB375" s="1" t="str">
        <f t="shared" si="65"/>
        <v/>
      </c>
      <c r="BC375" s="55"/>
      <c r="BD375" s="161"/>
      <c r="BE375" s="1"/>
      <c r="BF375" s="1"/>
      <c r="BG375" s="1" t="str">
        <f t="shared" si="66"/>
        <v/>
      </c>
      <c r="BH375" s="55"/>
      <c r="BI375" s="161"/>
      <c r="BJ375" s="1"/>
      <c r="BK375" s="1"/>
      <c r="BL375" s="1" t="str">
        <f t="shared" si="67"/>
        <v/>
      </c>
      <c r="BM375" s="55"/>
      <c r="BN375" s="161"/>
      <c r="BO375" s="1"/>
      <c r="BP375" s="1"/>
      <c r="BQ375" s="1" t="str">
        <f t="shared" si="68"/>
        <v/>
      </c>
      <c r="BR375" s="55"/>
      <c r="BS375" s="161"/>
    </row>
    <row r="376" spans="1:71" ht="15">
      <c r="A376" s="97"/>
      <c r="B376" s="97"/>
      <c r="C376" s="97"/>
      <c r="D376" s="97"/>
      <c r="E376" s="97"/>
      <c r="F376" s="97"/>
      <c r="G376" s="1"/>
      <c r="H376" s="1"/>
      <c r="I376" s="1"/>
      <c r="J376" s="4"/>
      <c r="K376" s="4"/>
      <c r="L376" s="4"/>
      <c r="M376" s="159"/>
      <c r="N376" s="176"/>
      <c r="O376" s="161"/>
      <c r="P376" s="161"/>
      <c r="Q376" s="161"/>
      <c r="R376" s="4"/>
      <c r="S376" s="4"/>
      <c r="T376" s="161"/>
      <c r="U376" s="161"/>
      <c r="V376" s="1"/>
      <c r="W376" s="1"/>
      <c r="X376" s="1" t="str">
        <f t="shared" si="59"/>
        <v/>
      </c>
      <c r="Y376" s="55"/>
      <c r="Z376" s="161"/>
      <c r="AA376" s="1"/>
      <c r="AB376" s="1"/>
      <c r="AC376" s="1" t="str">
        <f t="shared" si="60"/>
        <v/>
      </c>
      <c r="AD376" s="55"/>
      <c r="AE376" s="161"/>
      <c r="AF376" s="1"/>
      <c r="AG376" s="1"/>
      <c r="AH376" s="1" t="str">
        <f t="shared" si="61"/>
        <v/>
      </c>
      <c r="AI376" s="55"/>
      <c r="AJ376" s="161"/>
      <c r="AK376" s="1"/>
      <c r="AL376" s="1"/>
      <c r="AM376" s="1" t="str">
        <f t="shared" si="62"/>
        <v/>
      </c>
      <c r="AN376" s="55"/>
      <c r="AO376" s="161"/>
      <c r="AP376" s="1"/>
      <c r="AQ376" s="1"/>
      <c r="AR376" s="1" t="str">
        <f t="shared" si="63"/>
        <v/>
      </c>
      <c r="AS376" s="55"/>
      <c r="AT376" s="161"/>
      <c r="AU376" s="1"/>
      <c r="AV376" s="1"/>
      <c r="AW376" s="1" t="str">
        <f t="shared" si="64"/>
        <v/>
      </c>
      <c r="AX376" s="55"/>
      <c r="AY376" s="161"/>
      <c r="AZ376" s="1"/>
      <c r="BA376" s="1"/>
      <c r="BB376" s="1" t="str">
        <f t="shared" si="65"/>
        <v/>
      </c>
      <c r="BC376" s="55"/>
      <c r="BD376" s="161"/>
      <c r="BE376" s="1"/>
      <c r="BF376" s="1"/>
      <c r="BG376" s="1" t="str">
        <f t="shared" si="66"/>
        <v/>
      </c>
      <c r="BH376" s="55"/>
      <c r="BI376" s="161"/>
      <c r="BJ376" s="1"/>
      <c r="BK376" s="1"/>
      <c r="BL376" s="1" t="str">
        <f t="shared" si="67"/>
        <v/>
      </c>
      <c r="BM376" s="55"/>
      <c r="BN376" s="161"/>
      <c r="BO376" s="1"/>
      <c r="BP376" s="1"/>
      <c r="BQ376" s="1" t="str">
        <f t="shared" si="68"/>
        <v/>
      </c>
      <c r="BR376" s="55"/>
      <c r="BS376" s="161"/>
    </row>
    <row r="377" spans="1:71" ht="15">
      <c r="A377" s="97"/>
      <c r="B377" s="97"/>
      <c r="C377" s="97"/>
      <c r="D377" s="97"/>
      <c r="E377" s="97"/>
      <c r="F377" s="97"/>
      <c r="G377" s="1"/>
      <c r="H377" s="1"/>
      <c r="I377" s="1"/>
      <c r="J377" s="4"/>
      <c r="K377" s="4"/>
      <c r="L377" s="4"/>
      <c r="M377" s="159"/>
      <c r="N377" s="176"/>
      <c r="O377" s="161"/>
      <c r="P377" s="161"/>
      <c r="Q377" s="161"/>
      <c r="R377" s="4"/>
      <c r="S377" s="4"/>
      <c r="T377" s="161"/>
      <c r="U377" s="161"/>
      <c r="V377" s="1"/>
      <c r="W377" s="1"/>
      <c r="X377" s="1" t="str">
        <f t="shared" si="59"/>
        <v/>
      </c>
      <c r="Y377" s="55"/>
      <c r="Z377" s="161"/>
      <c r="AA377" s="1"/>
      <c r="AB377" s="1"/>
      <c r="AC377" s="1" t="str">
        <f t="shared" si="60"/>
        <v/>
      </c>
      <c r="AD377" s="55"/>
      <c r="AE377" s="161"/>
      <c r="AF377" s="1"/>
      <c r="AG377" s="1"/>
      <c r="AH377" s="1" t="str">
        <f t="shared" si="61"/>
        <v/>
      </c>
      <c r="AI377" s="55"/>
      <c r="AJ377" s="161"/>
      <c r="AK377" s="1"/>
      <c r="AL377" s="1"/>
      <c r="AM377" s="1" t="str">
        <f t="shared" si="62"/>
        <v/>
      </c>
      <c r="AN377" s="55"/>
      <c r="AO377" s="161"/>
      <c r="AP377" s="1"/>
      <c r="AQ377" s="1"/>
      <c r="AR377" s="1" t="str">
        <f t="shared" si="63"/>
        <v/>
      </c>
      <c r="AS377" s="55"/>
      <c r="AT377" s="161"/>
      <c r="AU377" s="1"/>
      <c r="AV377" s="1"/>
      <c r="AW377" s="1" t="str">
        <f t="shared" si="64"/>
        <v/>
      </c>
      <c r="AX377" s="55"/>
      <c r="AY377" s="161"/>
      <c r="AZ377" s="1"/>
      <c r="BA377" s="1"/>
      <c r="BB377" s="1" t="str">
        <f t="shared" si="65"/>
        <v/>
      </c>
      <c r="BC377" s="55"/>
      <c r="BD377" s="161"/>
      <c r="BE377" s="1"/>
      <c r="BF377" s="1"/>
      <c r="BG377" s="1" t="str">
        <f t="shared" si="66"/>
        <v/>
      </c>
      <c r="BH377" s="55"/>
      <c r="BI377" s="161"/>
      <c r="BJ377" s="1"/>
      <c r="BK377" s="1"/>
      <c r="BL377" s="1" t="str">
        <f t="shared" si="67"/>
        <v/>
      </c>
      <c r="BM377" s="55"/>
      <c r="BN377" s="161"/>
      <c r="BO377" s="1"/>
      <c r="BP377" s="1"/>
      <c r="BQ377" s="1" t="str">
        <f t="shared" si="68"/>
        <v/>
      </c>
      <c r="BR377" s="55"/>
      <c r="BS377" s="161"/>
    </row>
    <row r="378" spans="1:71" ht="15">
      <c r="A378" s="97"/>
      <c r="B378" s="97"/>
      <c r="C378" s="97"/>
      <c r="D378" s="97"/>
      <c r="E378" s="97"/>
      <c r="F378" s="97"/>
      <c r="G378" s="1"/>
      <c r="H378" s="1"/>
      <c r="I378" s="1"/>
      <c r="J378" s="4"/>
      <c r="K378" s="4"/>
      <c r="L378" s="4"/>
      <c r="M378" s="159"/>
      <c r="N378" s="176"/>
      <c r="O378" s="161"/>
      <c r="P378" s="161"/>
      <c r="Q378" s="161"/>
      <c r="R378" s="4"/>
      <c r="S378" s="4"/>
      <c r="T378" s="161"/>
      <c r="U378" s="161"/>
      <c r="V378" s="1"/>
      <c r="W378" s="1"/>
      <c r="X378" s="1" t="str">
        <f t="shared" si="59"/>
        <v/>
      </c>
      <c r="Y378" s="55"/>
      <c r="Z378" s="161"/>
      <c r="AA378" s="1"/>
      <c r="AB378" s="1"/>
      <c r="AC378" s="1" t="str">
        <f t="shared" si="60"/>
        <v/>
      </c>
      <c r="AD378" s="55"/>
      <c r="AE378" s="161"/>
      <c r="AF378" s="1"/>
      <c r="AG378" s="1"/>
      <c r="AH378" s="1" t="str">
        <f t="shared" si="61"/>
        <v/>
      </c>
      <c r="AI378" s="55"/>
      <c r="AJ378" s="161"/>
      <c r="AK378" s="1"/>
      <c r="AL378" s="1"/>
      <c r="AM378" s="1" t="str">
        <f t="shared" si="62"/>
        <v/>
      </c>
      <c r="AN378" s="55"/>
      <c r="AO378" s="161"/>
      <c r="AP378" s="1"/>
      <c r="AQ378" s="1"/>
      <c r="AR378" s="1" t="str">
        <f t="shared" si="63"/>
        <v/>
      </c>
      <c r="AS378" s="55"/>
      <c r="AT378" s="161"/>
      <c r="AU378" s="1"/>
      <c r="AV378" s="1"/>
      <c r="AW378" s="1" t="str">
        <f t="shared" si="64"/>
        <v/>
      </c>
      <c r="AX378" s="55"/>
      <c r="AY378" s="161"/>
      <c r="AZ378" s="1"/>
      <c r="BA378" s="1"/>
      <c r="BB378" s="1" t="str">
        <f t="shared" si="65"/>
        <v/>
      </c>
      <c r="BC378" s="55"/>
      <c r="BD378" s="161"/>
      <c r="BE378" s="1"/>
      <c r="BF378" s="1"/>
      <c r="BG378" s="1" t="str">
        <f t="shared" si="66"/>
        <v/>
      </c>
      <c r="BH378" s="55"/>
      <c r="BI378" s="161"/>
      <c r="BJ378" s="1"/>
      <c r="BK378" s="1"/>
      <c r="BL378" s="1" t="str">
        <f t="shared" si="67"/>
        <v/>
      </c>
      <c r="BM378" s="55"/>
      <c r="BN378" s="161"/>
      <c r="BO378" s="1"/>
      <c r="BP378" s="1"/>
      <c r="BQ378" s="1" t="str">
        <f t="shared" si="68"/>
        <v/>
      </c>
      <c r="BR378" s="55"/>
      <c r="BS378" s="161"/>
    </row>
    <row r="379" spans="1:71" ht="15">
      <c r="A379" s="97"/>
      <c r="B379" s="97"/>
      <c r="C379" s="97"/>
      <c r="D379" s="97"/>
      <c r="E379" s="97"/>
      <c r="F379" s="97"/>
      <c r="G379" s="1"/>
      <c r="H379" s="1"/>
      <c r="I379" s="1"/>
      <c r="J379" s="4"/>
      <c r="K379" s="4"/>
      <c r="L379" s="4"/>
      <c r="M379" s="159"/>
      <c r="N379" s="176"/>
      <c r="O379" s="161"/>
      <c r="P379" s="161"/>
      <c r="Q379" s="161"/>
      <c r="R379" s="4"/>
      <c r="S379" s="4"/>
      <c r="T379" s="161"/>
      <c r="U379" s="161"/>
      <c r="V379" s="1"/>
      <c r="W379" s="1"/>
      <c r="X379" s="1" t="str">
        <f t="shared" si="59"/>
        <v/>
      </c>
      <c r="Y379" s="55"/>
      <c r="Z379" s="161"/>
      <c r="AA379" s="1"/>
      <c r="AB379" s="1"/>
      <c r="AC379" s="1" t="str">
        <f t="shared" si="60"/>
        <v/>
      </c>
      <c r="AD379" s="55"/>
      <c r="AE379" s="161"/>
      <c r="AF379" s="1"/>
      <c r="AG379" s="1"/>
      <c r="AH379" s="1" t="str">
        <f t="shared" si="61"/>
        <v/>
      </c>
      <c r="AI379" s="55"/>
      <c r="AJ379" s="161"/>
      <c r="AK379" s="1"/>
      <c r="AL379" s="1"/>
      <c r="AM379" s="1" t="str">
        <f t="shared" si="62"/>
        <v/>
      </c>
      <c r="AN379" s="55"/>
      <c r="AO379" s="161"/>
      <c r="AP379" s="1"/>
      <c r="AQ379" s="1"/>
      <c r="AR379" s="1" t="str">
        <f t="shared" si="63"/>
        <v/>
      </c>
      <c r="AS379" s="55"/>
      <c r="AT379" s="161"/>
      <c r="AU379" s="1"/>
      <c r="AV379" s="1"/>
      <c r="AW379" s="1" t="str">
        <f t="shared" si="64"/>
        <v/>
      </c>
      <c r="AX379" s="55"/>
      <c r="AY379" s="161"/>
      <c r="AZ379" s="1"/>
      <c r="BA379" s="1"/>
      <c r="BB379" s="1" t="str">
        <f t="shared" si="65"/>
        <v/>
      </c>
      <c r="BC379" s="55"/>
      <c r="BD379" s="161"/>
      <c r="BE379" s="1"/>
      <c r="BF379" s="1"/>
      <c r="BG379" s="1" t="str">
        <f t="shared" si="66"/>
        <v/>
      </c>
      <c r="BH379" s="55"/>
      <c r="BI379" s="161"/>
      <c r="BJ379" s="1"/>
      <c r="BK379" s="1"/>
      <c r="BL379" s="1" t="str">
        <f t="shared" si="67"/>
        <v/>
      </c>
      <c r="BM379" s="55"/>
      <c r="BN379" s="161"/>
      <c r="BO379" s="1"/>
      <c r="BP379" s="1"/>
      <c r="BQ379" s="1" t="str">
        <f t="shared" si="68"/>
        <v/>
      </c>
      <c r="BR379" s="55"/>
      <c r="BS379" s="161"/>
    </row>
    <row r="380" spans="1:71" ht="15">
      <c r="A380" s="97"/>
      <c r="B380" s="97"/>
      <c r="C380" s="97"/>
      <c r="D380" s="97"/>
      <c r="E380" s="97"/>
      <c r="F380" s="97"/>
      <c r="G380" s="1"/>
      <c r="H380" s="1"/>
      <c r="I380" s="1"/>
      <c r="J380" s="4"/>
      <c r="K380" s="4"/>
      <c r="L380" s="4"/>
      <c r="M380" s="159"/>
      <c r="N380" s="176"/>
      <c r="O380" s="161"/>
      <c r="P380" s="161"/>
      <c r="Q380" s="161"/>
      <c r="R380" s="4"/>
      <c r="S380" s="4"/>
      <c r="T380" s="161"/>
      <c r="U380" s="161"/>
      <c r="V380" s="1"/>
      <c r="W380" s="1"/>
      <c r="X380" s="1" t="str">
        <f t="shared" si="59"/>
        <v/>
      </c>
      <c r="Y380" s="55"/>
      <c r="Z380" s="161"/>
      <c r="AA380" s="1"/>
      <c r="AB380" s="1"/>
      <c r="AC380" s="1" t="str">
        <f t="shared" si="60"/>
        <v/>
      </c>
      <c r="AD380" s="55"/>
      <c r="AE380" s="161"/>
      <c r="AF380" s="1"/>
      <c r="AG380" s="1"/>
      <c r="AH380" s="1" t="str">
        <f t="shared" si="61"/>
        <v/>
      </c>
      <c r="AI380" s="55"/>
      <c r="AJ380" s="161"/>
      <c r="AK380" s="1"/>
      <c r="AL380" s="1"/>
      <c r="AM380" s="1" t="str">
        <f t="shared" si="62"/>
        <v/>
      </c>
      <c r="AN380" s="55"/>
      <c r="AO380" s="161"/>
      <c r="AP380" s="1"/>
      <c r="AQ380" s="1"/>
      <c r="AR380" s="1" t="str">
        <f t="shared" si="63"/>
        <v/>
      </c>
      <c r="AS380" s="55"/>
      <c r="AT380" s="161"/>
      <c r="AU380" s="1"/>
      <c r="AV380" s="1"/>
      <c r="AW380" s="1" t="str">
        <f t="shared" si="64"/>
        <v/>
      </c>
      <c r="AX380" s="55"/>
      <c r="AY380" s="161"/>
      <c r="AZ380" s="1"/>
      <c r="BA380" s="1"/>
      <c r="BB380" s="1" t="str">
        <f t="shared" si="65"/>
        <v/>
      </c>
      <c r="BC380" s="55"/>
      <c r="BD380" s="161"/>
      <c r="BE380" s="1"/>
      <c r="BF380" s="1"/>
      <c r="BG380" s="1" t="str">
        <f t="shared" si="66"/>
        <v/>
      </c>
      <c r="BH380" s="55"/>
      <c r="BI380" s="161"/>
      <c r="BJ380" s="1"/>
      <c r="BK380" s="1"/>
      <c r="BL380" s="1" t="str">
        <f t="shared" si="67"/>
        <v/>
      </c>
      <c r="BM380" s="55"/>
      <c r="BN380" s="161"/>
      <c r="BO380" s="1"/>
      <c r="BP380" s="1"/>
      <c r="BQ380" s="1" t="str">
        <f t="shared" si="68"/>
        <v/>
      </c>
      <c r="BR380" s="55"/>
      <c r="BS380" s="161"/>
    </row>
    <row r="381" spans="1:71" ht="15">
      <c r="A381" s="97"/>
      <c r="B381" s="97"/>
      <c r="C381" s="97"/>
      <c r="D381" s="97"/>
      <c r="E381" s="97"/>
      <c r="F381" s="97"/>
      <c r="G381" s="1"/>
      <c r="H381" s="1"/>
      <c r="I381" s="1"/>
      <c r="J381" s="4"/>
      <c r="K381" s="4"/>
      <c r="L381" s="4"/>
      <c r="M381" s="159"/>
      <c r="N381" s="176"/>
      <c r="O381" s="161"/>
      <c r="P381" s="161"/>
      <c r="Q381" s="161"/>
      <c r="R381" s="4"/>
      <c r="S381" s="4"/>
      <c r="T381" s="161"/>
      <c r="U381" s="161"/>
      <c r="V381" s="1"/>
      <c r="W381" s="1"/>
      <c r="X381" s="1" t="str">
        <f t="shared" si="59"/>
        <v/>
      </c>
      <c r="Y381" s="55"/>
      <c r="Z381" s="161"/>
      <c r="AA381" s="1"/>
      <c r="AB381" s="1"/>
      <c r="AC381" s="1" t="str">
        <f t="shared" si="60"/>
        <v/>
      </c>
      <c r="AD381" s="55"/>
      <c r="AE381" s="161"/>
      <c r="AF381" s="1"/>
      <c r="AG381" s="1"/>
      <c r="AH381" s="1" t="str">
        <f t="shared" si="61"/>
        <v/>
      </c>
      <c r="AI381" s="55"/>
      <c r="AJ381" s="161"/>
      <c r="AK381" s="1"/>
      <c r="AL381" s="1"/>
      <c r="AM381" s="1" t="str">
        <f t="shared" si="62"/>
        <v/>
      </c>
      <c r="AN381" s="55"/>
      <c r="AO381" s="161"/>
      <c r="AP381" s="1"/>
      <c r="AQ381" s="1"/>
      <c r="AR381" s="1" t="str">
        <f t="shared" si="63"/>
        <v/>
      </c>
      <c r="AS381" s="55"/>
      <c r="AT381" s="161"/>
      <c r="AU381" s="1"/>
      <c r="AV381" s="1"/>
      <c r="AW381" s="1" t="str">
        <f t="shared" si="64"/>
        <v/>
      </c>
      <c r="AX381" s="55"/>
      <c r="AY381" s="161"/>
      <c r="AZ381" s="1"/>
      <c r="BA381" s="1"/>
      <c r="BB381" s="1" t="str">
        <f t="shared" si="65"/>
        <v/>
      </c>
      <c r="BC381" s="55"/>
      <c r="BD381" s="161"/>
      <c r="BE381" s="1"/>
      <c r="BF381" s="1"/>
      <c r="BG381" s="1" t="str">
        <f t="shared" si="66"/>
        <v/>
      </c>
      <c r="BH381" s="55"/>
      <c r="BI381" s="161"/>
      <c r="BJ381" s="1"/>
      <c r="BK381" s="1"/>
      <c r="BL381" s="1" t="str">
        <f t="shared" si="67"/>
        <v/>
      </c>
      <c r="BM381" s="55"/>
      <c r="BN381" s="161"/>
      <c r="BO381" s="1"/>
      <c r="BP381" s="1"/>
      <c r="BQ381" s="1" t="str">
        <f t="shared" si="68"/>
        <v/>
      </c>
      <c r="BR381" s="55"/>
      <c r="BS381" s="161"/>
    </row>
    <row r="382" spans="1:71" ht="15">
      <c r="A382" s="97"/>
      <c r="B382" s="97"/>
      <c r="C382" s="97"/>
      <c r="D382" s="97"/>
      <c r="E382" s="97"/>
      <c r="F382" s="97"/>
      <c r="G382" s="1"/>
      <c r="H382" s="1"/>
      <c r="I382" s="1"/>
      <c r="J382" s="4"/>
      <c r="K382" s="4"/>
      <c r="L382" s="4"/>
      <c r="M382" s="159"/>
      <c r="N382" s="176"/>
      <c r="O382" s="161"/>
      <c r="P382" s="161"/>
      <c r="Q382" s="161"/>
      <c r="R382" s="4"/>
      <c r="S382" s="4"/>
      <c r="T382" s="161"/>
      <c r="U382" s="161"/>
      <c r="V382" s="1"/>
      <c r="W382" s="1"/>
      <c r="X382" s="1" t="str">
        <f t="shared" si="59"/>
        <v/>
      </c>
      <c r="Y382" s="55"/>
      <c r="Z382" s="161"/>
      <c r="AA382" s="1"/>
      <c r="AB382" s="1"/>
      <c r="AC382" s="1" t="str">
        <f t="shared" si="60"/>
        <v/>
      </c>
      <c r="AD382" s="55"/>
      <c r="AE382" s="161"/>
      <c r="AF382" s="1"/>
      <c r="AG382" s="1"/>
      <c r="AH382" s="1" t="str">
        <f t="shared" si="61"/>
        <v/>
      </c>
      <c r="AI382" s="55"/>
      <c r="AJ382" s="161"/>
      <c r="AK382" s="1"/>
      <c r="AL382" s="1"/>
      <c r="AM382" s="1" t="str">
        <f t="shared" si="62"/>
        <v/>
      </c>
      <c r="AN382" s="55"/>
      <c r="AO382" s="161"/>
      <c r="AP382" s="1"/>
      <c r="AQ382" s="1"/>
      <c r="AR382" s="1" t="str">
        <f t="shared" si="63"/>
        <v/>
      </c>
      <c r="AS382" s="55"/>
      <c r="AT382" s="161"/>
      <c r="AU382" s="1"/>
      <c r="AV382" s="1"/>
      <c r="AW382" s="1" t="str">
        <f t="shared" si="64"/>
        <v/>
      </c>
      <c r="AX382" s="55"/>
      <c r="AY382" s="161"/>
      <c r="AZ382" s="1"/>
      <c r="BA382" s="1"/>
      <c r="BB382" s="1" t="str">
        <f t="shared" si="65"/>
        <v/>
      </c>
      <c r="BC382" s="55"/>
      <c r="BD382" s="161"/>
      <c r="BE382" s="1"/>
      <c r="BF382" s="1"/>
      <c r="BG382" s="1" t="str">
        <f t="shared" si="66"/>
        <v/>
      </c>
      <c r="BH382" s="55"/>
      <c r="BI382" s="161"/>
      <c r="BJ382" s="1"/>
      <c r="BK382" s="1"/>
      <c r="BL382" s="1" t="str">
        <f t="shared" si="67"/>
        <v/>
      </c>
      <c r="BM382" s="55"/>
      <c r="BN382" s="161"/>
      <c r="BO382" s="1"/>
      <c r="BP382" s="1"/>
      <c r="BQ382" s="1" t="str">
        <f t="shared" si="68"/>
        <v/>
      </c>
      <c r="BR382" s="55"/>
      <c r="BS382" s="161"/>
    </row>
    <row r="383" spans="1:71" ht="15">
      <c r="A383" s="97"/>
      <c r="B383" s="97"/>
      <c r="C383" s="97"/>
      <c r="D383" s="97"/>
      <c r="E383" s="97"/>
      <c r="F383" s="97"/>
      <c r="G383" s="1"/>
      <c r="H383" s="1"/>
      <c r="I383" s="1"/>
      <c r="J383" s="4"/>
      <c r="K383" s="4"/>
      <c r="L383" s="4"/>
      <c r="M383" s="159"/>
      <c r="N383" s="176"/>
      <c r="O383" s="161"/>
      <c r="P383" s="161"/>
      <c r="Q383" s="161"/>
      <c r="R383" s="4"/>
      <c r="S383" s="4"/>
      <c r="T383" s="161"/>
      <c r="U383" s="161"/>
      <c r="V383" s="1"/>
      <c r="W383" s="1"/>
      <c r="X383" s="1" t="str">
        <f t="shared" si="59"/>
        <v/>
      </c>
      <c r="Y383" s="55"/>
      <c r="Z383" s="161"/>
      <c r="AA383" s="1"/>
      <c r="AB383" s="1"/>
      <c r="AC383" s="1" t="str">
        <f t="shared" si="60"/>
        <v/>
      </c>
      <c r="AD383" s="55"/>
      <c r="AE383" s="161"/>
      <c r="AF383" s="1"/>
      <c r="AG383" s="1"/>
      <c r="AH383" s="1" t="str">
        <f t="shared" si="61"/>
        <v/>
      </c>
      <c r="AI383" s="55"/>
      <c r="AJ383" s="161"/>
      <c r="AK383" s="1"/>
      <c r="AL383" s="1"/>
      <c r="AM383" s="1" t="str">
        <f t="shared" si="62"/>
        <v/>
      </c>
      <c r="AN383" s="55"/>
      <c r="AO383" s="161"/>
      <c r="AP383" s="1"/>
      <c r="AQ383" s="1"/>
      <c r="AR383" s="1" t="str">
        <f t="shared" si="63"/>
        <v/>
      </c>
      <c r="AS383" s="55"/>
      <c r="AT383" s="161"/>
      <c r="AU383" s="1"/>
      <c r="AV383" s="1"/>
      <c r="AW383" s="1" t="str">
        <f t="shared" si="64"/>
        <v/>
      </c>
      <c r="AX383" s="55"/>
      <c r="AY383" s="161"/>
      <c r="AZ383" s="1"/>
      <c r="BA383" s="1"/>
      <c r="BB383" s="1" t="str">
        <f t="shared" si="65"/>
        <v/>
      </c>
      <c r="BC383" s="55"/>
      <c r="BD383" s="161"/>
      <c r="BE383" s="1"/>
      <c r="BF383" s="1"/>
      <c r="BG383" s="1" t="str">
        <f t="shared" si="66"/>
        <v/>
      </c>
      <c r="BH383" s="55"/>
      <c r="BI383" s="161"/>
      <c r="BJ383" s="1"/>
      <c r="BK383" s="1"/>
      <c r="BL383" s="1" t="str">
        <f t="shared" si="67"/>
        <v/>
      </c>
      <c r="BM383" s="55"/>
      <c r="BN383" s="161"/>
      <c r="BO383" s="1"/>
      <c r="BP383" s="1"/>
      <c r="BQ383" s="1" t="str">
        <f t="shared" si="68"/>
        <v/>
      </c>
      <c r="BR383" s="55"/>
      <c r="BS383" s="161"/>
    </row>
    <row r="384" spans="1:71" ht="15">
      <c r="A384" s="97"/>
      <c r="B384" s="97"/>
      <c r="C384" s="97"/>
      <c r="D384" s="97"/>
      <c r="E384" s="97"/>
      <c r="F384" s="97"/>
      <c r="G384" s="1"/>
      <c r="H384" s="1"/>
      <c r="I384" s="1"/>
      <c r="J384" s="4"/>
      <c r="K384" s="4"/>
      <c r="L384" s="4"/>
      <c r="M384" s="159"/>
      <c r="N384" s="176"/>
      <c r="O384" s="161"/>
      <c r="P384" s="161"/>
      <c r="Q384" s="161"/>
      <c r="R384" s="4"/>
      <c r="S384" s="4"/>
      <c r="T384" s="161"/>
      <c r="U384" s="161"/>
      <c r="V384" s="1"/>
      <c r="W384" s="1"/>
      <c r="X384" s="1" t="str">
        <f t="shared" si="59"/>
        <v/>
      </c>
      <c r="Y384" s="55"/>
      <c r="Z384" s="161"/>
      <c r="AA384" s="1"/>
      <c r="AB384" s="1"/>
      <c r="AC384" s="1" t="str">
        <f t="shared" si="60"/>
        <v/>
      </c>
      <c r="AD384" s="55"/>
      <c r="AE384" s="161"/>
      <c r="AF384" s="1"/>
      <c r="AG384" s="1"/>
      <c r="AH384" s="1" t="str">
        <f t="shared" si="61"/>
        <v/>
      </c>
      <c r="AI384" s="55"/>
      <c r="AJ384" s="161"/>
      <c r="AK384" s="1"/>
      <c r="AL384" s="1"/>
      <c r="AM384" s="1" t="str">
        <f t="shared" si="62"/>
        <v/>
      </c>
      <c r="AN384" s="55"/>
      <c r="AO384" s="161"/>
      <c r="AP384" s="1"/>
      <c r="AQ384" s="1"/>
      <c r="AR384" s="1" t="str">
        <f t="shared" si="63"/>
        <v/>
      </c>
      <c r="AS384" s="55"/>
      <c r="AT384" s="161"/>
      <c r="AU384" s="1"/>
      <c r="AV384" s="1"/>
      <c r="AW384" s="1" t="str">
        <f t="shared" si="64"/>
        <v/>
      </c>
      <c r="AX384" s="55"/>
      <c r="AY384" s="161"/>
      <c r="AZ384" s="1"/>
      <c r="BA384" s="1"/>
      <c r="BB384" s="1" t="str">
        <f t="shared" si="65"/>
        <v/>
      </c>
      <c r="BC384" s="55"/>
      <c r="BD384" s="161"/>
      <c r="BE384" s="1"/>
      <c r="BF384" s="1"/>
      <c r="BG384" s="1" t="str">
        <f t="shared" si="66"/>
        <v/>
      </c>
      <c r="BH384" s="55"/>
      <c r="BI384" s="161"/>
      <c r="BJ384" s="1"/>
      <c r="BK384" s="1"/>
      <c r="BL384" s="1" t="str">
        <f t="shared" si="67"/>
        <v/>
      </c>
      <c r="BM384" s="55"/>
      <c r="BN384" s="161"/>
      <c r="BO384" s="1"/>
      <c r="BP384" s="1"/>
      <c r="BQ384" s="1" t="str">
        <f t="shared" si="68"/>
        <v/>
      </c>
      <c r="BR384" s="55"/>
      <c r="BS384" s="161"/>
    </row>
    <row r="385" spans="1:71" ht="15">
      <c r="A385" s="97"/>
      <c r="B385" s="97"/>
      <c r="C385" s="97"/>
      <c r="D385" s="97"/>
      <c r="E385" s="97"/>
      <c r="F385" s="97"/>
      <c r="G385" s="1"/>
      <c r="H385" s="1"/>
      <c r="I385" s="1"/>
      <c r="J385" s="4"/>
      <c r="K385" s="4"/>
      <c r="L385" s="4"/>
      <c r="M385" s="159"/>
      <c r="N385" s="176"/>
      <c r="O385" s="161"/>
      <c r="P385" s="161"/>
      <c r="Q385" s="161"/>
      <c r="R385" s="4"/>
      <c r="S385" s="4"/>
      <c r="T385" s="161"/>
      <c r="U385" s="161"/>
      <c r="V385" s="1"/>
      <c r="W385" s="1"/>
      <c r="X385" s="1" t="str">
        <f t="shared" si="59"/>
        <v/>
      </c>
      <c r="Y385" s="55"/>
      <c r="Z385" s="161"/>
      <c r="AA385" s="1"/>
      <c r="AB385" s="1"/>
      <c r="AC385" s="1" t="str">
        <f t="shared" si="60"/>
        <v/>
      </c>
      <c r="AD385" s="55"/>
      <c r="AE385" s="161"/>
      <c r="AF385" s="1"/>
      <c r="AG385" s="1"/>
      <c r="AH385" s="1" t="str">
        <f t="shared" si="61"/>
        <v/>
      </c>
      <c r="AI385" s="55"/>
      <c r="AJ385" s="161"/>
      <c r="AK385" s="1"/>
      <c r="AL385" s="1"/>
      <c r="AM385" s="1" t="str">
        <f t="shared" si="62"/>
        <v/>
      </c>
      <c r="AN385" s="55"/>
      <c r="AO385" s="161"/>
      <c r="AP385" s="1"/>
      <c r="AQ385" s="1"/>
      <c r="AR385" s="1" t="str">
        <f t="shared" si="63"/>
        <v/>
      </c>
      <c r="AS385" s="55"/>
      <c r="AT385" s="161"/>
      <c r="AU385" s="1"/>
      <c r="AV385" s="1"/>
      <c r="AW385" s="1" t="str">
        <f t="shared" si="64"/>
        <v/>
      </c>
      <c r="AX385" s="55"/>
      <c r="AY385" s="161"/>
      <c r="AZ385" s="1"/>
      <c r="BA385" s="1"/>
      <c r="BB385" s="1" t="str">
        <f t="shared" si="65"/>
        <v/>
      </c>
      <c r="BC385" s="55"/>
      <c r="BD385" s="161"/>
      <c r="BE385" s="1"/>
      <c r="BF385" s="1"/>
      <c r="BG385" s="1" t="str">
        <f t="shared" si="66"/>
        <v/>
      </c>
      <c r="BH385" s="55"/>
      <c r="BI385" s="161"/>
      <c r="BJ385" s="1"/>
      <c r="BK385" s="1"/>
      <c r="BL385" s="1" t="str">
        <f t="shared" si="67"/>
        <v/>
      </c>
      <c r="BM385" s="55"/>
      <c r="BN385" s="161"/>
      <c r="BO385" s="1"/>
      <c r="BP385" s="1"/>
      <c r="BQ385" s="1" t="str">
        <f t="shared" si="68"/>
        <v/>
      </c>
      <c r="BR385" s="55"/>
      <c r="BS385" s="161"/>
    </row>
    <row r="386" spans="1:71" ht="15">
      <c r="A386" s="97"/>
      <c r="B386" s="97"/>
      <c r="C386" s="97"/>
      <c r="D386" s="97"/>
      <c r="E386" s="97"/>
      <c r="F386" s="97"/>
      <c r="G386" s="1"/>
      <c r="H386" s="1"/>
      <c r="I386" s="1"/>
      <c r="J386" s="4"/>
      <c r="K386" s="4"/>
      <c r="L386" s="4"/>
      <c r="M386" s="159"/>
      <c r="N386" s="176"/>
      <c r="O386" s="161"/>
      <c r="P386" s="161"/>
      <c r="Q386" s="161"/>
      <c r="R386" s="4"/>
      <c r="S386" s="4"/>
      <c r="T386" s="161"/>
      <c r="U386" s="161"/>
      <c r="V386" s="1"/>
      <c r="W386" s="1"/>
      <c r="X386" s="1" t="str">
        <f t="shared" si="59"/>
        <v/>
      </c>
      <c r="Y386" s="55"/>
      <c r="Z386" s="161"/>
      <c r="AA386" s="1"/>
      <c r="AB386" s="1"/>
      <c r="AC386" s="1" t="str">
        <f t="shared" si="60"/>
        <v/>
      </c>
      <c r="AD386" s="55"/>
      <c r="AE386" s="161"/>
      <c r="AF386" s="1"/>
      <c r="AG386" s="1"/>
      <c r="AH386" s="1" t="str">
        <f t="shared" si="61"/>
        <v/>
      </c>
      <c r="AI386" s="55"/>
      <c r="AJ386" s="161"/>
      <c r="AK386" s="1"/>
      <c r="AL386" s="1"/>
      <c r="AM386" s="1" t="str">
        <f t="shared" si="62"/>
        <v/>
      </c>
      <c r="AN386" s="55"/>
      <c r="AO386" s="161"/>
      <c r="AP386" s="1"/>
      <c r="AQ386" s="1"/>
      <c r="AR386" s="1" t="str">
        <f t="shared" si="63"/>
        <v/>
      </c>
      <c r="AS386" s="55"/>
      <c r="AT386" s="161"/>
      <c r="AU386" s="1"/>
      <c r="AV386" s="1"/>
      <c r="AW386" s="1" t="str">
        <f t="shared" si="64"/>
        <v/>
      </c>
      <c r="AX386" s="55"/>
      <c r="AY386" s="161"/>
      <c r="AZ386" s="1"/>
      <c r="BA386" s="1"/>
      <c r="BB386" s="1" t="str">
        <f t="shared" si="65"/>
        <v/>
      </c>
      <c r="BC386" s="55"/>
      <c r="BD386" s="161"/>
      <c r="BE386" s="1"/>
      <c r="BF386" s="1"/>
      <c r="BG386" s="1" t="str">
        <f t="shared" si="66"/>
        <v/>
      </c>
      <c r="BH386" s="55"/>
      <c r="BI386" s="161"/>
      <c r="BJ386" s="1"/>
      <c r="BK386" s="1"/>
      <c r="BL386" s="1" t="str">
        <f t="shared" si="67"/>
        <v/>
      </c>
      <c r="BM386" s="55"/>
      <c r="BN386" s="161"/>
      <c r="BO386" s="1"/>
      <c r="BP386" s="1"/>
      <c r="BQ386" s="1" t="str">
        <f t="shared" si="68"/>
        <v/>
      </c>
      <c r="BR386" s="55"/>
      <c r="BS386" s="161"/>
    </row>
    <row r="387" spans="1:71" ht="15">
      <c r="A387" s="97"/>
      <c r="B387" s="97"/>
      <c r="C387" s="97"/>
      <c r="D387" s="97"/>
      <c r="E387" s="97"/>
      <c r="F387" s="97"/>
      <c r="G387" s="1"/>
      <c r="H387" s="1"/>
      <c r="I387" s="1"/>
      <c r="J387" s="4"/>
      <c r="K387" s="4"/>
      <c r="L387" s="4"/>
      <c r="M387" s="159"/>
      <c r="N387" s="176"/>
      <c r="O387" s="161"/>
      <c r="P387" s="161"/>
      <c r="Q387" s="161"/>
      <c r="R387" s="4"/>
      <c r="S387" s="4"/>
      <c r="T387" s="161"/>
      <c r="U387" s="161"/>
      <c r="V387" s="1"/>
      <c r="W387" s="1"/>
      <c r="X387" s="1" t="str">
        <f t="shared" si="59"/>
        <v/>
      </c>
      <c r="Y387" s="55"/>
      <c r="Z387" s="161"/>
      <c r="AA387" s="1"/>
      <c r="AB387" s="1"/>
      <c r="AC387" s="1" t="str">
        <f t="shared" si="60"/>
        <v/>
      </c>
      <c r="AD387" s="55"/>
      <c r="AE387" s="161"/>
      <c r="AF387" s="1"/>
      <c r="AG387" s="1"/>
      <c r="AH387" s="1" t="str">
        <f t="shared" si="61"/>
        <v/>
      </c>
      <c r="AI387" s="55"/>
      <c r="AJ387" s="161"/>
      <c r="AK387" s="1"/>
      <c r="AL387" s="1"/>
      <c r="AM387" s="1" t="str">
        <f t="shared" si="62"/>
        <v/>
      </c>
      <c r="AN387" s="55"/>
      <c r="AO387" s="161"/>
      <c r="AP387" s="1"/>
      <c r="AQ387" s="1"/>
      <c r="AR387" s="1" t="str">
        <f t="shared" si="63"/>
        <v/>
      </c>
      <c r="AS387" s="55"/>
      <c r="AT387" s="161"/>
      <c r="AU387" s="1"/>
      <c r="AV387" s="1"/>
      <c r="AW387" s="1" t="str">
        <f t="shared" si="64"/>
        <v/>
      </c>
      <c r="AX387" s="55"/>
      <c r="AY387" s="161"/>
      <c r="AZ387" s="1"/>
      <c r="BA387" s="1"/>
      <c r="BB387" s="1" t="str">
        <f t="shared" si="65"/>
        <v/>
      </c>
      <c r="BC387" s="55"/>
      <c r="BD387" s="161"/>
      <c r="BE387" s="1"/>
      <c r="BF387" s="1"/>
      <c r="BG387" s="1" t="str">
        <f t="shared" si="66"/>
        <v/>
      </c>
      <c r="BH387" s="55"/>
      <c r="BI387" s="161"/>
      <c r="BJ387" s="1"/>
      <c r="BK387" s="1"/>
      <c r="BL387" s="1" t="str">
        <f t="shared" si="67"/>
        <v/>
      </c>
      <c r="BM387" s="55"/>
      <c r="BN387" s="161"/>
      <c r="BO387" s="1"/>
      <c r="BP387" s="1"/>
      <c r="BQ387" s="1" t="str">
        <f t="shared" si="68"/>
        <v/>
      </c>
      <c r="BR387" s="55"/>
      <c r="BS387" s="161"/>
    </row>
    <row r="388" spans="1:71" ht="15">
      <c r="A388" s="97"/>
      <c r="B388" s="97"/>
      <c r="C388" s="97"/>
      <c r="D388" s="97"/>
      <c r="E388" s="97"/>
      <c r="F388" s="97"/>
      <c r="G388" s="1"/>
      <c r="H388" s="1"/>
      <c r="I388" s="1"/>
      <c r="J388" s="4"/>
      <c r="K388" s="4"/>
      <c r="L388" s="4"/>
      <c r="M388" s="159"/>
      <c r="N388" s="176"/>
      <c r="O388" s="161"/>
      <c r="P388" s="161"/>
      <c r="Q388" s="161"/>
      <c r="R388" s="4"/>
      <c r="S388" s="4"/>
      <c r="T388" s="161"/>
      <c r="U388" s="161"/>
      <c r="V388" s="1"/>
      <c r="W388" s="1"/>
      <c r="X388" s="1" t="str">
        <f t="shared" si="59"/>
        <v/>
      </c>
      <c r="Y388" s="55"/>
      <c r="Z388" s="161"/>
      <c r="AA388" s="1"/>
      <c r="AB388" s="1"/>
      <c r="AC388" s="1" t="str">
        <f t="shared" si="60"/>
        <v/>
      </c>
      <c r="AD388" s="55"/>
      <c r="AE388" s="161"/>
      <c r="AF388" s="1"/>
      <c r="AG388" s="1"/>
      <c r="AH388" s="1" t="str">
        <f t="shared" si="61"/>
        <v/>
      </c>
      <c r="AI388" s="55"/>
      <c r="AJ388" s="161"/>
      <c r="AK388" s="1"/>
      <c r="AL388" s="1"/>
      <c r="AM388" s="1" t="str">
        <f t="shared" si="62"/>
        <v/>
      </c>
      <c r="AN388" s="55"/>
      <c r="AO388" s="161"/>
      <c r="AP388" s="1"/>
      <c r="AQ388" s="1"/>
      <c r="AR388" s="1" t="str">
        <f t="shared" si="63"/>
        <v/>
      </c>
      <c r="AS388" s="55"/>
      <c r="AT388" s="161"/>
      <c r="AU388" s="1"/>
      <c r="AV388" s="1"/>
      <c r="AW388" s="1" t="str">
        <f t="shared" si="64"/>
        <v/>
      </c>
      <c r="AX388" s="55"/>
      <c r="AY388" s="161"/>
      <c r="AZ388" s="1"/>
      <c r="BA388" s="1"/>
      <c r="BB388" s="1" t="str">
        <f t="shared" si="65"/>
        <v/>
      </c>
      <c r="BC388" s="55"/>
      <c r="BD388" s="161"/>
      <c r="BE388" s="1"/>
      <c r="BF388" s="1"/>
      <c r="BG388" s="1" t="str">
        <f t="shared" si="66"/>
        <v/>
      </c>
      <c r="BH388" s="55"/>
      <c r="BI388" s="161"/>
      <c r="BJ388" s="1"/>
      <c r="BK388" s="1"/>
      <c r="BL388" s="1" t="str">
        <f t="shared" si="67"/>
        <v/>
      </c>
      <c r="BM388" s="55"/>
      <c r="BN388" s="161"/>
      <c r="BO388" s="1"/>
      <c r="BP388" s="1"/>
      <c r="BQ388" s="1" t="str">
        <f t="shared" si="68"/>
        <v/>
      </c>
      <c r="BR388" s="55"/>
      <c r="BS388" s="161"/>
    </row>
    <row r="389" spans="1:71" ht="15">
      <c r="A389" s="97"/>
      <c r="B389" s="97"/>
      <c r="C389" s="97"/>
      <c r="D389" s="97"/>
      <c r="E389" s="97"/>
      <c r="F389" s="97"/>
      <c r="G389" s="1"/>
      <c r="H389" s="1"/>
      <c r="I389" s="1"/>
      <c r="J389" s="4"/>
      <c r="K389" s="4"/>
      <c r="L389" s="4"/>
      <c r="M389" s="159"/>
      <c r="N389" s="176"/>
      <c r="O389" s="161"/>
      <c r="P389" s="161"/>
      <c r="Q389" s="161"/>
      <c r="R389" s="4"/>
      <c r="S389" s="4"/>
      <c r="T389" s="161"/>
      <c r="U389" s="161"/>
      <c r="V389" s="1"/>
      <c r="W389" s="1"/>
      <c r="X389" s="1" t="str">
        <f t="shared" si="59"/>
        <v/>
      </c>
      <c r="Y389" s="55"/>
      <c r="Z389" s="161"/>
      <c r="AA389" s="1"/>
      <c r="AB389" s="1"/>
      <c r="AC389" s="1" t="str">
        <f t="shared" si="60"/>
        <v/>
      </c>
      <c r="AD389" s="55"/>
      <c r="AE389" s="161"/>
      <c r="AF389" s="1"/>
      <c r="AG389" s="1"/>
      <c r="AH389" s="1" t="str">
        <f t="shared" si="61"/>
        <v/>
      </c>
      <c r="AI389" s="55"/>
      <c r="AJ389" s="161"/>
      <c r="AK389" s="1"/>
      <c r="AL389" s="1"/>
      <c r="AM389" s="1" t="str">
        <f t="shared" si="62"/>
        <v/>
      </c>
      <c r="AN389" s="55"/>
      <c r="AO389" s="161"/>
      <c r="AP389" s="1"/>
      <c r="AQ389" s="1"/>
      <c r="AR389" s="1" t="str">
        <f t="shared" si="63"/>
        <v/>
      </c>
      <c r="AS389" s="55"/>
      <c r="AT389" s="161"/>
      <c r="AU389" s="1"/>
      <c r="AV389" s="1"/>
      <c r="AW389" s="1" t="str">
        <f t="shared" si="64"/>
        <v/>
      </c>
      <c r="AX389" s="55"/>
      <c r="AY389" s="161"/>
      <c r="AZ389" s="1"/>
      <c r="BA389" s="1"/>
      <c r="BB389" s="1" t="str">
        <f t="shared" si="65"/>
        <v/>
      </c>
      <c r="BC389" s="55"/>
      <c r="BD389" s="161"/>
      <c r="BE389" s="1"/>
      <c r="BF389" s="1"/>
      <c r="BG389" s="1" t="str">
        <f t="shared" si="66"/>
        <v/>
      </c>
      <c r="BH389" s="55"/>
      <c r="BI389" s="161"/>
      <c r="BJ389" s="1"/>
      <c r="BK389" s="1"/>
      <c r="BL389" s="1" t="str">
        <f t="shared" si="67"/>
        <v/>
      </c>
      <c r="BM389" s="55"/>
      <c r="BN389" s="161"/>
      <c r="BO389" s="1"/>
      <c r="BP389" s="1"/>
      <c r="BQ389" s="1" t="str">
        <f t="shared" si="68"/>
        <v/>
      </c>
      <c r="BR389" s="55"/>
      <c r="BS389" s="161"/>
    </row>
    <row r="390" spans="1:71" ht="15">
      <c r="A390" s="97"/>
      <c r="B390" s="97"/>
      <c r="C390" s="97"/>
      <c r="D390" s="97"/>
      <c r="E390" s="97"/>
      <c r="F390" s="97"/>
      <c r="G390" s="1"/>
      <c r="H390" s="1"/>
      <c r="I390" s="1"/>
      <c r="J390" s="4"/>
      <c r="K390" s="4"/>
      <c r="L390" s="4"/>
      <c r="M390" s="159"/>
      <c r="N390" s="176"/>
      <c r="O390" s="161"/>
      <c r="P390" s="161"/>
      <c r="Q390" s="161"/>
      <c r="R390" s="4"/>
      <c r="S390" s="4"/>
      <c r="T390" s="161"/>
      <c r="U390" s="161"/>
      <c r="V390" s="1"/>
      <c r="W390" s="1"/>
      <c r="X390" s="1" t="str">
        <f t="shared" si="59"/>
        <v/>
      </c>
      <c r="Y390" s="55"/>
      <c r="Z390" s="161"/>
      <c r="AA390" s="1"/>
      <c r="AB390" s="1"/>
      <c r="AC390" s="1" t="str">
        <f t="shared" si="60"/>
        <v/>
      </c>
      <c r="AD390" s="55"/>
      <c r="AE390" s="161"/>
      <c r="AF390" s="1"/>
      <c r="AG390" s="1"/>
      <c r="AH390" s="1" t="str">
        <f t="shared" si="61"/>
        <v/>
      </c>
      <c r="AI390" s="55"/>
      <c r="AJ390" s="161"/>
      <c r="AK390" s="1"/>
      <c r="AL390" s="1"/>
      <c r="AM390" s="1" t="str">
        <f t="shared" si="62"/>
        <v/>
      </c>
      <c r="AN390" s="55"/>
      <c r="AO390" s="161"/>
      <c r="AP390" s="1"/>
      <c r="AQ390" s="1"/>
      <c r="AR390" s="1" t="str">
        <f t="shared" si="63"/>
        <v/>
      </c>
      <c r="AS390" s="55"/>
      <c r="AT390" s="161"/>
      <c r="AU390" s="1"/>
      <c r="AV390" s="1"/>
      <c r="AW390" s="1" t="str">
        <f t="shared" si="64"/>
        <v/>
      </c>
      <c r="AX390" s="55"/>
      <c r="AY390" s="161"/>
      <c r="AZ390" s="1"/>
      <c r="BA390" s="1"/>
      <c r="BB390" s="1" t="str">
        <f t="shared" si="65"/>
        <v/>
      </c>
      <c r="BC390" s="55"/>
      <c r="BD390" s="161"/>
      <c r="BE390" s="1"/>
      <c r="BF390" s="1"/>
      <c r="BG390" s="1" t="str">
        <f t="shared" si="66"/>
        <v/>
      </c>
      <c r="BH390" s="55"/>
      <c r="BI390" s="161"/>
      <c r="BJ390" s="1"/>
      <c r="BK390" s="1"/>
      <c r="BL390" s="1" t="str">
        <f t="shared" si="67"/>
        <v/>
      </c>
      <c r="BM390" s="55"/>
      <c r="BN390" s="161"/>
      <c r="BO390" s="1"/>
      <c r="BP390" s="1"/>
      <c r="BQ390" s="1" t="str">
        <f t="shared" si="68"/>
        <v/>
      </c>
      <c r="BR390" s="55"/>
      <c r="BS390" s="161"/>
    </row>
    <row r="391" spans="1:71" ht="15">
      <c r="A391" s="97"/>
      <c r="B391" s="97"/>
      <c r="C391" s="97"/>
      <c r="D391" s="97"/>
      <c r="E391" s="97"/>
      <c r="F391" s="97"/>
      <c r="G391" s="1"/>
      <c r="H391" s="1"/>
      <c r="I391" s="1"/>
      <c r="J391" s="4"/>
      <c r="K391" s="4"/>
      <c r="L391" s="4"/>
      <c r="M391" s="159"/>
      <c r="N391" s="176"/>
      <c r="O391" s="161"/>
      <c r="P391" s="161"/>
      <c r="Q391" s="161"/>
      <c r="R391" s="4"/>
      <c r="S391" s="4"/>
      <c r="T391" s="161"/>
      <c r="U391" s="161"/>
      <c r="V391" s="1"/>
      <c r="W391" s="1"/>
      <c r="X391" s="1" t="str">
        <f t="shared" ref="X391:X406" si="69">IF(ISERROR(VLOOKUP(W391,WC_ISIN_Lookup,2,)),"",VLOOKUP(W391,WC_ISIN_Lookup,2,))</f>
        <v/>
      </c>
      <c r="Y391" s="55"/>
      <c r="Z391" s="161"/>
      <c r="AA391" s="1"/>
      <c r="AB391" s="1"/>
      <c r="AC391" s="1" t="str">
        <f t="shared" si="60"/>
        <v/>
      </c>
      <c r="AD391" s="55"/>
      <c r="AE391" s="161"/>
      <c r="AF391" s="1"/>
      <c r="AG391" s="1"/>
      <c r="AH391" s="1" t="str">
        <f t="shared" si="61"/>
        <v/>
      </c>
      <c r="AI391" s="55"/>
      <c r="AJ391" s="161"/>
      <c r="AK391" s="1"/>
      <c r="AL391" s="1"/>
      <c r="AM391" s="1" t="str">
        <f t="shared" si="62"/>
        <v/>
      </c>
      <c r="AN391" s="55"/>
      <c r="AO391" s="161"/>
      <c r="AP391" s="1"/>
      <c r="AQ391" s="1"/>
      <c r="AR391" s="1" t="str">
        <f t="shared" si="63"/>
        <v/>
      </c>
      <c r="AS391" s="55"/>
      <c r="AT391" s="161"/>
      <c r="AU391" s="1"/>
      <c r="AV391" s="1"/>
      <c r="AW391" s="1" t="str">
        <f t="shared" si="64"/>
        <v/>
      </c>
      <c r="AX391" s="55"/>
      <c r="AY391" s="161"/>
      <c r="AZ391" s="1"/>
      <c r="BA391" s="1"/>
      <c r="BB391" s="1" t="str">
        <f t="shared" si="65"/>
        <v/>
      </c>
      <c r="BC391" s="55"/>
      <c r="BD391" s="161"/>
      <c r="BE391" s="1"/>
      <c r="BF391" s="1"/>
      <c r="BG391" s="1" t="str">
        <f t="shared" si="66"/>
        <v/>
      </c>
      <c r="BH391" s="55"/>
      <c r="BI391" s="161"/>
      <c r="BJ391" s="1"/>
      <c r="BK391" s="1"/>
      <c r="BL391" s="1" t="str">
        <f t="shared" si="67"/>
        <v/>
      </c>
      <c r="BM391" s="55"/>
      <c r="BN391" s="161"/>
      <c r="BO391" s="1"/>
      <c r="BP391" s="1"/>
      <c r="BQ391" s="1" t="str">
        <f t="shared" si="68"/>
        <v/>
      </c>
      <c r="BR391" s="55"/>
      <c r="BS391" s="161"/>
    </row>
    <row r="392" spans="1:71" ht="15">
      <c r="A392" s="97"/>
      <c r="B392" s="97"/>
      <c r="C392" s="97"/>
      <c r="D392" s="97"/>
      <c r="E392" s="97"/>
      <c r="F392" s="97"/>
      <c r="G392" s="1"/>
      <c r="H392" s="1"/>
      <c r="I392" s="1"/>
      <c r="J392" s="4"/>
      <c r="K392" s="4"/>
      <c r="L392" s="4"/>
      <c r="M392" s="159"/>
      <c r="N392" s="176"/>
      <c r="O392" s="161"/>
      <c r="P392" s="161"/>
      <c r="Q392" s="161"/>
      <c r="R392" s="4"/>
      <c r="S392" s="4"/>
      <c r="T392" s="161"/>
      <c r="U392" s="161"/>
      <c r="V392" s="1"/>
      <c r="W392" s="1"/>
      <c r="X392" s="1" t="str">
        <f t="shared" si="69"/>
        <v/>
      </c>
      <c r="Y392" s="55"/>
      <c r="Z392" s="161"/>
      <c r="AA392" s="1"/>
      <c r="AB392" s="1"/>
      <c r="AC392" s="1" t="str">
        <f t="shared" si="60"/>
        <v/>
      </c>
      <c r="AD392" s="55"/>
      <c r="AE392" s="161"/>
      <c r="AF392" s="1"/>
      <c r="AG392" s="1"/>
      <c r="AH392" s="1" t="str">
        <f t="shared" si="61"/>
        <v/>
      </c>
      <c r="AI392" s="55"/>
      <c r="AJ392" s="161"/>
      <c r="AK392" s="1"/>
      <c r="AL392" s="1"/>
      <c r="AM392" s="1" t="str">
        <f t="shared" si="62"/>
        <v/>
      </c>
      <c r="AN392" s="55"/>
      <c r="AO392" s="161"/>
      <c r="AP392" s="1"/>
      <c r="AQ392" s="1"/>
      <c r="AR392" s="1" t="str">
        <f t="shared" si="63"/>
        <v/>
      </c>
      <c r="AS392" s="55"/>
      <c r="AT392" s="161"/>
      <c r="AU392" s="1"/>
      <c r="AV392" s="1"/>
      <c r="AW392" s="1" t="str">
        <f t="shared" si="64"/>
        <v/>
      </c>
      <c r="AX392" s="55"/>
      <c r="AY392" s="161"/>
      <c r="AZ392" s="1"/>
      <c r="BA392" s="1"/>
      <c r="BB392" s="1" t="str">
        <f t="shared" si="65"/>
        <v/>
      </c>
      <c r="BC392" s="55"/>
      <c r="BD392" s="161"/>
      <c r="BE392" s="1"/>
      <c r="BF392" s="1"/>
      <c r="BG392" s="1" t="str">
        <f t="shared" si="66"/>
        <v/>
      </c>
      <c r="BH392" s="55"/>
      <c r="BI392" s="161"/>
      <c r="BJ392" s="1"/>
      <c r="BK392" s="1"/>
      <c r="BL392" s="1" t="str">
        <f t="shared" si="67"/>
        <v/>
      </c>
      <c r="BM392" s="55"/>
      <c r="BN392" s="161"/>
      <c r="BO392" s="1"/>
      <c r="BP392" s="1"/>
      <c r="BQ392" s="1" t="str">
        <f t="shared" si="68"/>
        <v/>
      </c>
      <c r="BR392" s="55"/>
      <c r="BS392" s="161"/>
    </row>
    <row r="393" spans="1:71" ht="15">
      <c r="A393" s="97"/>
      <c r="B393" s="97"/>
      <c r="C393" s="97"/>
      <c r="D393" s="97"/>
      <c r="E393" s="97"/>
      <c r="F393" s="97"/>
      <c r="G393" s="1"/>
      <c r="H393" s="1"/>
      <c r="I393" s="1"/>
      <c r="J393" s="4"/>
      <c r="K393" s="4"/>
      <c r="L393" s="4"/>
      <c r="M393" s="159"/>
      <c r="N393" s="176"/>
      <c r="O393" s="161"/>
      <c r="P393" s="161"/>
      <c r="Q393" s="161"/>
      <c r="R393" s="4"/>
      <c r="S393" s="4"/>
      <c r="T393" s="161"/>
      <c r="U393" s="161"/>
      <c r="V393" s="1"/>
      <c r="W393" s="1"/>
      <c r="X393" s="1" t="str">
        <f t="shared" si="69"/>
        <v/>
      </c>
      <c r="Y393" s="55"/>
      <c r="Z393" s="161"/>
      <c r="AA393" s="1"/>
      <c r="AB393" s="1"/>
      <c r="AC393" s="1" t="str">
        <f t="shared" si="60"/>
        <v/>
      </c>
      <c r="AD393" s="55"/>
      <c r="AE393" s="161"/>
      <c r="AF393" s="1"/>
      <c r="AG393" s="1"/>
      <c r="AH393" s="1" t="str">
        <f t="shared" si="61"/>
        <v/>
      </c>
      <c r="AI393" s="55"/>
      <c r="AJ393" s="161"/>
      <c r="AK393" s="1"/>
      <c r="AL393" s="1"/>
      <c r="AM393" s="1" t="str">
        <f t="shared" si="62"/>
        <v/>
      </c>
      <c r="AN393" s="55"/>
      <c r="AO393" s="161"/>
      <c r="AP393" s="1"/>
      <c r="AQ393" s="1"/>
      <c r="AR393" s="1" t="str">
        <f t="shared" si="63"/>
        <v/>
      </c>
      <c r="AS393" s="55"/>
      <c r="AT393" s="161"/>
      <c r="AU393" s="1"/>
      <c r="AV393" s="1"/>
      <c r="AW393" s="1" t="str">
        <f t="shared" si="64"/>
        <v/>
      </c>
      <c r="AX393" s="55"/>
      <c r="AY393" s="161"/>
      <c r="AZ393" s="1"/>
      <c r="BA393" s="1"/>
      <c r="BB393" s="1" t="str">
        <f t="shared" si="65"/>
        <v/>
      </c>
      <c r="BC393" s="55"/>
      <c r="BD393" s="161"/>
      <c r="BE393" s="1"/>
      <c r="BF393" s="1"/>
      <c r="BG393" s="1" t="str">
        <f t="shared" si="66"/>
        <v/>
      </c>
      <c r="BH393" s="55"/>
      <c r="BI393" s="161"/>
      <c r="BJ393" s="1"/>
      <c r="BK393" s="1"/>
      <c r="BL393" s="1" t="str">
        <f t="shared" si="67"/>
        <v/>
      </c>
      <c r="BM393" s="55"/>
      <c r="BN393" s="161"/>
      <c r="BO393" s="1"/>
      <c r="BP393" s="1"/>
      <c r="BQ393" s="1" t="str">
        <f t="shared" si="68"/>
        <v/>
      </c>
      <c r="BR393" s="55"/>
      <c r="BS393" s="161"/>
    </row>
    <row r="394" spans="1:71" ht="15">
      <c r="A394" s="97"/>
      <c r="B394" s="97"/>
      <c r="C394" s="97"/>
      <c r="D394" s="97"/>
      <c r="E394" s="97"/>
      <c r="F394" s="97"/>
      <c r="G394" s="1"/>
      <c r="H394" s="1"/>
      <c r="I394" s="1"/>
      <c r="J394" s="4"/>
      <c r="K394" s="4"/>
      <c r="L394" s="4"/>
      <c r="M394" s="159"/>
      <c r="N394" s="176"/>
      <c r="O394" s="161"/>
      <c r="P394" s="161"/>
      <c r="Q394" s="161"/>
      <c r="R394" s="4"/>
      <c r="S394" s="4"/>
      <c r="T394" s="161"/>
      <c r="U394" s="161"/>
      <c r="V394" s="1"/>
      <c r="W394" s="1"/>
      <c r="X394" s="1" t="str">
        <f t="shared" si="69"/>
        <v/>
      </c>
      <c r="Y394" s="55"/>
      <c r="Z394" s="161"/>
      <c r="AA394" s="1"/>
      <c r="AB394" s="1"/>
      <c r="AC394" s="1" t="str">
        <f t="shared" si="60"/>
        <v/>
      </c>
      <c r="AD394" s="55"/>
      <c r="AE394" s="161"/>
      <c r="AF394" s="1"/>
      <c r="AG394" s="1"/>
      <c r="AH394" s="1" t="str">
        <f t="shared" si="61"/>
        <v/>
      </c>
      <c r="AI394" s="55"/>
      <c r="AJ394" s="161"/>
      <c r="AK394" s="1"/>
      <c r="AL394" s="1"/>
      <c r="AM394" s="1" t="str">
        <f t="shared" si="62"/>
        <v/>
      </c>
      <c r="AN394" s="55"/>
      <c r="AO394" s="161"/>
      <c r="AP394" s="1"/>
      <c r="AQ394" s="1"/>
      <c r="AR394" s="1" t="str">
        <f t="shared" si="63"/>
        <v/>
      </c>
      <c r="AS394" s="55"/>
      <c r="AT394" s="161"/>
      <c r="AU394" s="1"/>
      <c r="AV394" s="1"/>
      <c r="AW394" s="1" t="str">
        <f t="shared" si="64"/>
        <v/>
      </c>
      <c r="AX394" s="55"/>
      <c r="AY394" s="161"/>
      <c r="AZ394" s="1"/>
      <c r="BA394" s="1"/>
      <c r="BB394" s="1" t="str">
        <f t="shared" si="65"/>
        <v/>
      </c>
      <c r="BC394" s="55"/>
      <c r="BD394" s="161"/>
      <c r="BE394" s="1"/>
      <c r="BF394" s="1"/>
      <c r="BG394" s="1" t="str">
        <f t="shared" si="66"/>
        <v/>
      </c>
      <c r="BH394" s="55"/>
      <c r="BI394" s="161"/>
      <c r="BJ394" s="1"/>
      <c r="BK394" s="1"/>
      <c r="BL394" s="1" t="str">
        <f t="shared" si="67"/>
        <v/>
      </c>
      <c r="BM394" s="55"/>
      <c r="BN394" s="161"/>
      <c r="BO394" s="1"/>
      <c r="BP394" s="1"/>
      <c r="BQ394" s="1" t="str">
        <f t="shared" si="68"/>
        <v/>
      </c>
      <c r="BR394" s="55"/>
      <c r="BS394" s="161"/>
    </row>
    <row r="395" spans="1:71" ht="15">
      <c r="A395" s="97"/>
      <c r="B395" s="97"/>
      <c r="C395" s="97"/>
      <c r="D395" s="97"/>
      <c r="E395" s="97"/>
      <c r="F395" s="97"/>
      <c r="G395" s="1"/>
      <c r="H395" s="1"/>
      <c r="I395" s="1"/>
      <c r="J395" s="4"/>
      <c r="K395" s="4"/>
      <c r="L395" s="4"/>
      <c r="M395" s="159"/>
      <c r="N395" s="176"/>
      <c r="O395" s="161"/>
      <c r="P395" s="161"/>
      <c r="Q395" s="161"/>
      <c r="R395" s="4"/>
      <c r="S395" s="4"/>
      <c r="T395" s="161"/>
      <c r="U395" s="161"/>
      <c r="V395" s="1"/>
      <c r="W395" s="1"/>
      <c r="X395" s="1" t="str">
        <f t="shared" si="69"/>
        <v/>
      </c>
      <c r="Y395" s="55"/>
      <c r="Z395" s="161"/>
      <c r="AA395" s="1"/>
      <c r="AB395" s="1"/>
      <c r="AC395" s="1" t="str">
        <f t="shared" si="60"/>
        <v/>
      </c>
      <c r="AD395" s="55"/>
      <c r="AE395" s="161"/>
      <c r="AF395" s="1"/>
      <c r="AG395" s="1"/>
      <c r="AH395" s="1" t="str">
        <f t="shared" si="61"/>
        <v/>
      </c>
      <c r="AI395" s="55"/>
      <c r="AJ395" s="161"/>
      <c r="AK395" s="1"/>
      <c r="AL395" s="1"/>
      <c r="AM395" s="1" t="str">
        <f t="shared" si="62"/>
        <v/>
      </c>
      <c r="AN395" s="55"/>
      <c r="AO395" s="161"/>
      <c r="AP395" s="1"/>
      <c r="AQ395" s="1"/>
      <c r="AR395" s="1" t="str">
        <f t="shared" si="63"/>
        <v/>
      </c>
      <c r="AS395" s="55"/>
      <c r="AT395" s="161"/>
      <c r="AU395" s="1"/>
      <c r="AV395" s="1"/>
      <c r="AW395" s="1" t="str">
        <f t="shared" si="64"/>
        <v/>
      </c>
      <c r="AX395" s="55"/>
      <c r="AY395" s="161"/>
      <c r="AZ395" s="1"/>
      <c r="BA395" s="1"/>
      <c r="BB395" s="1" t="str">
        <f t="shared" si="65"/>
        <v/>
      </c>
      <c r="BC395" s="55"/>
      <c r="BD395" s="161"/>
      <c r="BE395" s="1"/>
      <c r="BF395" s="1"/>
      <c r="BG395" s="1" t="str">
        <f t="shared" si="66"/>
        <v/>
      </c>
      <c r="BH395" s="55"/>
      <c r="BI395" s="161"/>
      <c r="BJ395" s="1"/>
      <c r="BK395" s="1"/>
      <c r="BL395" s="1" t="str">
        <f t="shared" si="67"/>
        <v/>
      </c>
      <c r="BM395" s="55"/>
      <c r="BN395" s="161"/>
      <c r="BO395" s="1"/>
      <c r="BP395" s="1"/>
      <c r="BQ395" s="1" t="str">
        <f t="shared" si="68"/>
        <v/>
      </c>
      <c r="BR395" s="55"/>
      <c r="BS395" s="161"/>
    </row>
    <row r="396" spans="1:71" ht="15">
      <c r="A396" s="97"/>
      <c r="B396" s="97"/>
      <c r="C396" s="97"/>
      <c r="D396" s="97"/>
      <c r="E396" s="97"/>
      <c r="F396" s="97"/>
      <c r="G396" s="1"/>
      <c r="H396" s="1"/>
      <c r="I396" s="1"/>
      <c r="J396" s="4"/>
      <c r="K396" s="4"/>
      <c r="L396" s="4"/>
      <c r="M396" s="159"/>
      <c r="N396" s="176"/>
      <c r="O396" s="161"/>
      <c r="P396" s="161"/>
      <c r="Q396" s="161"/>
      <c r="R396" s="4"/>
      <c r="S396" s="4"/>
      <c r="T396" s="161"/>
      <c r="U396" s="161"/>
      <c r="V396" s="1"/>
      <c r="W396" s="1"/>
      <c r="X396" s="1" t="str">
        <f t="shared" si="69"/>
        <v/>
      </c>
      <c r="Y396" s="55"/>
      <c r="Z396" s="161"/>
      <c r="AA396" s="1"/>
      <c r="AB396" s="1"/>
      <c r="AC396" s="1" t="str">
        <f t="shared" si="60"/>
        <v/>
      </c>
      <c r="AD396" s="55"/>
      <c r="AE396" s="161"/>
      <c r="AF396" s="1"/>
      <c r="AG396" s="1"/>
      <c r="AH396" s="1" t="str">
        <f t="shared" si="61"/>
        <v/>
      </c>
      <c r="AI396" s="55"/>
      <c r="AJ396" s="161"/>
      <c r="AK396" s="1"/>
      <c r="AL396" s="1"/>
      <c r="AM396" s="1" t="str">
        <f t="shared" si="62"/>
        <v/>
      </c>
      <c r="AN396" s="55"/>
      <c r="AO396" s="161"/>
      <c r="AP396" s="1"/>
      <c r="AQ396" s="1"/>
      <c r="AR396" s="1" t="str">
        <f t="shared" si="63"/>
        <v/>
      </c>
      <c r="AS396" s="55"/>
      <c r="AT396" s="161"/>
      <c r="AU396" s="1"/>
      <c r="AV396" s="1"/>
      <c r="AW396" s="1" t="str">
        <f t="shared" si="64"/>
        <v/>
      </c>
      <c r="AX396" s="55"/>
      <c r="AY396" s="161"/>
      <c r="AZ396" s="1"/>
      <c r="BA396" s="1"/>
      <c r="BB396" s="1" t="str">
        <f t="shared" si="65"/>
        <v/>
      </c>
      <c r="BC396" s="55"/>
      <c r="BD396" s="161"/>
      <c r="BE396" s="1"/>
      <c r="BF396" s="1"/>
      <c r="BG396" s="1" t="str">
        <f t="shared" si="66"/>
        <v/>
      </c>
      <c r="BH396" s="55"/>
      <c r="BI396" s="161"/>
      <c r="BJ396" s="1"/>
      <c r="BK396" s="1"/>
      <c r="BL396" s="1" t="str">
        <f t="shared" si="67"/>
        <v/>
      </c>
      <c r="BM396" s="55"/>
      <c r="BN396" s="161"/>
      <c r="BO396" s="1"/>
      <c r="BP396" s="1"/>
      <c r="BQ396" s="1" t="str">
        <f t="shared" si="68"/>
        <v/>
      </c>
      <c r="BR396" s="55"/>
      <c r="BS396" s="161"/>
    </row>
    <row r="397" spans="1:71" ht="15">
      <c r="A397" s="97"/>
      <c r="B397" s="97"/>
      <c r="C397" s="97"/>
      <c r="D397" s="97"/>
      <c r="E397" s="97"/>
      <c r="F397" s="97"/>
      <c r="G397" s="1"/>
      <c r="H397" s="1"/>
      <c r="I397" s="1"/>
      <c r="J397" s="4"/>
      <c r="K397" s="4"/>
      <c r="L397" s="4"/>
      <c r="M397" s="159"/>
      <c r="N397" s="176"/>
      <c r="O397" s="161"/>
      <c r="P397" s="161"/>
      <c r="Q397" s="161"/>
      <c r="R397" s="4"/>
      <c r="S397" s="4"/>
      <c r="T397" s="161"/>
      <c r="U397" s="161"/>
      <c r="V397" s="1"/>
      <c r="W397" s="1"/>
      <c r="X397" s="1" t="str">
        <f t="shared" si="69"/>
        <v/>
      </c>
      <c r="Y397" s="55"/>
      <c r="Z397" s="161"/>
      <c r="AA397" s="1"/>
      <c r="AB397" s="1"/>
      <c r="AC397" s="1" t="str">
        <f t="shared" si="60"/>
        <v/>
      </c>
      <c r="AD397" s="55"/>
      <c r="AE397" s="161"/>
      <c r="AF397" s="1"/>
      <c r="AG397" s="1"/>
      <c r="AH397" s="1" t="str">
        <f t="shared" si="61"/>
        <v/>
      </c>
      <c r="AI397" s="55"/>
      <c r="AJ397" s="161"/>
      <c r="AK397" s="1"/>
      <c r="AL397" s="1"/>
      <c r="AM397" s="1" t="str">
        <f t="shared" si="62"/>
        <v/>
      </c>
      <c r="AN397" s="55"/>
      <c r="AO397" s="161"/>
      <c r="AP397" s="1"/>
      <c r="AQ397" s="1"/>
      <c r="AR397" s="1" t="str">
        <f t="shared" si="63"/>
        <v/>
      </c>
      <c r="AS397" s="55"/>
      <c r="AT397" s="161"/>
      <c r="AU397" s="1"/>
      <c r="AV397" s="1"/>
      <c r="AW397" s="1" t="str">
        <f t="shared" si="64"/>
        <v/>
      </c>
      <c r="AX397" s="55"/>
      <c r="AY397" s="161"/>
      <c r="AZ397" s="1"/>
      <c r="BA397" s="1"/>
      <c r="BB397" s="1" t="str">
        <f t="shared" si="65"/>
        <v/>
      </c>
      <c r="BC397" s="55"/>
      <c r="BD397" s="161"/>
      <c r="BE397" s="1"/>
      <c r="BF397" s="1"/>
      <c r="BG397" s="1" t="str">
        <f t="shared" si="66"/>
        <v/>
      </c>
      <c r="BH397" s="55"/>
      <c r="BI397" s="161"/>
      <c r="BJ397" s="1"/>
      <c r="BK397" s="1"/>
      <c r="BL397" s="1" t="str">
        <f t="shared" si="67"/>
        <v/>
      </c>
      <c r="BM397" s="55"/>
      <c r="BN397" s="161"/>
      <c r="BO397" s="1"/>
      <c r="BP397" s="1"/>
      <c r="BQ397" s="1" t="str">
        <f t="shared" si="68"/>
        <v/>
      </c>
      <c r="BR397" s="55"/>
      <c r="BS397" s="161"/>
    </row>
    <row r="398" spans="1:71" ht="15">
      <c r="A398" s="97"/>
      <c r="B398" s="97"/>
      <c r="C398" s="97"/>
      <c r="D398" s="97"/>
      <c r="E398" s="97"/>
      <c r="F398" s="97"/>
      <c r="G398" s="1"/>
      <c r="H398" s="1"/>
      <c r="I398" s="1"/>
      <c r="J398" s="4"/>
      <c r="K398" s="4"/>
      <c r="L398" s="4"/>
      <c r="M398" s="159"/>
      <c r="N398" s="176"/>
      <c r="O398" s="161"/>
      <c r="P398" s="161"/>
      <c r="Q398" s="161"/>
      <c r="R398" s="4"/>
      <c r="S398" s="4"/>
      <c r="T398" s="161"/>
      <c r="U398" s="161"/>
      <c r="V398" s="1"/>
      <c r="W398" s="1"/>
      <c r="X398" s="1" t="str">
        <f t="shared" si="69"/>
        <v/>
      </c>
      <c r="Y398" s="55"/>
      <c r="Z398" s="161"/>
      <c r="AA398" s="1"/>
      <c r="AB398" s="1"/>
      <c r="AC398" s="1" t="str">
        <f t="shared" ref="AC398:AC406" si="70">IF(ISERROR(VLOOKUP(AB398,WC_ISIN_Lookup,2,)),"",VLOOKUP(AB398,WC_ISIN_Lookup,2,))</f>
        <v/>
      </c>
      <c r="AD398" s="55"/>
      <c r="AE398" s="161"/>
      <c r="AF398" s="1"/>
      <c r="AG398" s="1"/>
      <c r="AH398" s="1" t="str">
        <f t="shared" ref="AH398:AH406" si="71">IF(ISERROR(VLOOKUP(AG398,WC_ISIN_Lookup,2,)),"",VLOOKUP(AG398,WC_ISIN_Lookup,2,))</f>
        <v/>
      </c>
      <c r="AI398" s="55"/>
      <c r="AJ398" s="161"/>
      <c r="AK398" s="1"/>
      <c r="AL398" s="1"/>
      <c r="AM398" s="1" t="str">
        <f t="shared" ref="AM398:AM406" si="72">IF(ISERROR(VLOOKUP(AL398,WC_ISIN_Lookup,2,)),"",VLOOKUP(AL398,WC_ISIN_Lookup,2,))</f>
        <v/>
      </c>
      <c r="AN398" s="55"/>
      <c r="AO398" s="161"/>
      <c r="AP398" s="1"/>
      <c r="AQ398" s="1"/>
      <c r="AR398" s="1" t="str">
        <f t="shared" ref="AR398:AR406" si="73">IF(ISERROR(VLOOKUP(AQ398,WC_ISIN_Lookup,2,)),"",VLOOKUP(AQ398,WC_ISIN_Lookup,2,))</f>
        <v/>
      </c>
      <c r="AS398" s="55"/>
      <c r="AT398" s="161"/>
      <c r="AU398" s="1"/>
      <c r="AV398" s="1"/>
      <c r="AW398" s="1" t="str">
        <f t="shared" ref="AW398:AW406" si="74">IF(ISERROR(VLOOKUP(AV398,WC_ISIN_Lookup,2,)),"",VLOOKUP(AV398,WC_ISIN_Lookup,2,))</f>
        <v/>
      </c>
      <c r="AX398" s="55"/>
      <c r="AY398" s="161"/>
      <c r="AZ398" s="1"/>
      <c r="BA398" s="1"/>
      <c r="BB398" s="1" t="str">
        <f t="shared" ref="BB398:BB406" si="75">IF(ISERROR(VLOOKUP(BA398,WC_ISIN_Lookup,2,)),"",VLOOKUP(BA398,WC_ISIN_Lookup,2,))</f>
        <v/>
      </c>
      <c r="BC398" s="55"/>
      <c r="BD398" s="161"/>
      <c r="BE398" s="1"/>
      <c r="BF398" s="1"/>
      <c r="BG398" s="1" t="str">
        <f t="shared" ref="BG398:BG406" si="76">IF(ISERROR(VLOOKUP(BF398,WC_ISIN_Lookup,2,)),"",VLOOKUP(BF398,WC_ISIN_Lookup,2,))</f>
        <v/>
      </c>
      <c r="BH398" s="55"/>
      <c r="BI398" s="161"/>
      <c r="BJ398" s="1"/>
      <c r="BK398" s="1"/>
      <c r="BL398" s="1" t="str">
        <f t="shared" ref="BL398:BL406" si="77">IF(ISERROR(VLOOKUP(BK398,WC_ISIN_Lookup,2,)),"",VLOOKUP(BK398,WC_ISIN_Lookup,2,))</f>
        <v/>
      </c>
      <c r="BM398" s="55"/>
      <c r="BN398" s="161"/>
      <c r="BO398" s="1"/>
      <c r="BP398" s="1"/>
      <c r="BQ398" s="1" t="str">
        <f t="shared" ref="BQ398:BQ406" si="78">IF(ISERROR(VLOOKUP(BP398,WC_ISIN_Lookup,2,)),"",VLOOKUP(BP398,WC_ISIN_Lookup,2,))</f>
        <v/>
      </c>
      <c r="BR398" s="55"/>
      <c r="BS398" s="161"/>
    </row>
    <row r="399" spans="1:71" ht="15">
      <c r="A399" s="97"/>
      <c r="B399" s="97"/>
      <c r="C399" s="97"/>
      <c r="D399" s="97"/>
      <c r="E399" s="97"/>
      <c r="F399" s="97"/>
      <c r="G399" s="1"/>
      <c r="H399" s="1"/>
      <c r="I399" s="1"/>
      <c r="J399" s="4"/>
      <c r="K399" s="4"/>
      <c r="L399" s="4"/>
      <c r="M399" s="159"/>
      <c r="N399" s="176"/>
      <c r="O399" s="161"/>
      <c r="P399" s="161"/>
      <c r="Q399" s="161"/>
      <c r="R399" s="4"/>
      <c r="S399" s="4"/>
      <c r="T399" s="161"/>
      <c r="U399" s="161"/>
      <c r="V399" s="1"/>
      <c r="W399" s="1"/>
      <c r="X399" s="1" t="str">
        <f t="shared" si="69"/>
        <v/>
      </c>
      <c r="Y399" s="55"/>
      <c r="Z399" s="161"/>
      <c r="AA399" s="1"/>
      <c r="AB399" s="1"/>
      <c r="AC399" s="1" t="str">
        <f t="shared" si="70"/>
        <v/>
      </c>
      <c r="AD399" s="55"/>
      <c r="AE399" s="161"/>
      <c r="AF399" s="1"/>
      <c r="AG399" s="1"/>
      <c r="AH399" s="1" t="str">
        <f t="shared" si="71"/>
        <v/>
      </c>
      <c r="AI399" s="55"/>
      <c r="AJ399" s="161"/>
      <c r="AK399" s="1"/>
      <c r="AL399" s="1"/>
      <c r="AM399" s="1" t="str">
        <f t="shared" si="72"/>
        <v/>
      </c>
      <c r="AN399" s="55"/>
      <c r="AO399" s="161"/>
      <c r="AP399" s="1"/>
      <c r="AQ399" s="1"/>
      <c r="AR399" s="1" t="str">
        <f t="shared" si="73"/>
        <v/>
      </c>
      <c r="AS399" s="55"/>
      <c r="AT399" s="161"/>
      <c r="AU399" s="1"/>
      <c r="AV399" s="1"/>
      <c r="AW399" s="1" t="str">
        <f t="shared" si="74"/>
        <v/>
      </c>
      <c r="AX399" s="55"/>
      <c r="AY399" s="161"/>
      <c r="AZ399" s="1"/>
      <c r="BA399" s="1"/>
      <c r="BB399" s="1" t="str">
        <f t="shared" si="75"/>
        <v/>
      </c>
      <c r="BC399" s="55"/>
      <c r="BD399" s="161"/>
      <c r="BE399" s="1"/>
      <c r="BF399" s="1"/>
      <c r="BG399" s="1" t="str">
        <f t="shared" si="76"/>
        <v/>
      </c>
      <c r="BH399" s="55"/>
      <c r="BI399" s="161"/>
      <c r="BJ399" s="1"/>
      <c r="BK399" s="1"/>
      <c r="BL399" s="1" t="str">
        <f t="shared" si="77"/>
        <v/>
      </c>
      <c r="BM399" s="55"/>
      <c r="BN399" s="161"/>
      <c r="BO399" s="1"/>
      <c r="BP399" s="1"/>
      <c r="BQ399" s="1" t="str">
        <f t="shared" si="78"/>
        <v/>
      </c>
      <c r="BR399" s="55"/>
      <c r="BS399" s="161"/>
    </row>
    <row r="400" spans="1:71" ht="15">
      <c r="A400" s="97"/>
      <c r="B400" s="97"/>
      <c r="C400" s="97"/>
      <c r="D400" s="97"/>
      <c r="E400" s="97"/>
      <c r="F400" s="97"/>
      <c r="G400" s="1"/>
      <c r="H400" s="1"/>
      <c r="I400" s="1"/>
      <c r="J400" s="4"/>
      <c r="K400" s="4"/>
      <c r="L400" s="4"/>
      <c r="M400" s="159"/>
      <c r="N400" s="176"/>
      <c r="O400" s="161"/>
      <c r="P400" s="161"/>
      <c r="Q400" s="161"/>
      <c r="R400" s="4"/>
      <c r="S400" s="4"/>
      <c r="T400" s="161"/>
      <c r="U400" s="161"/>
      <c r="V400" s="1"/>
      <c r="W400" s="1"/>
      <c r="X400" s="1" t="str">
        <f t="shared" si="69"/>
        <v/>
      </c>
      <c r="Y400" s="55"/>
      <c r="Z400" s="161"/>
      <c r="AA400" s="1"/>
      <c r="AB400" s="1"/>
      <c r="AC400" s="1" t="str">
        <f t="shared" si="70"/>
        <v/>
      </c>
      <c r="AD400" s="55"/>
      <c r="AE400" s="161"/>
      <c r="AF400" s="1"/>
      <c r="AG400" s="1"/>
      <c r="AH400" s="1" t="str">
        <f t="shared" si="71"/>
        <v/>
      </c>
      <c r="AI400" s="55"/>
      <c r="AJ400" s="161"/>
      <c r="AK400" s="1"/>
      <c r="AL400" s="1"/>
      <c r="AM400" s="1" t="str">
        <f t="shared" si="72"/>
        <v/>
      </c>
      <c r="AN400" s="55"/>
      <c r="AO400" s="161"/>
      <c r="AP400" s="1"/>
      <c r="AQ400" s="1"/>
      <c r="AR400" s="1" t="str">
        <f t="shared" si="73"/>
        <v/>
      </c>
      <c r="AS400" s="55"/>
      <c r="AT400" s="161"/>
      <c r="AU400" s="1"/>
      <c r="AV400" s="1"/>
      <c r="AW400" s="1" t="str">
        <f t="shared" si="74"/>
        <v/>
      </c>
      <c r="AX400" s="55"/>
      <c r="AY400" s="161"/>
      <c r="AZ400" s="1"/>
      <c r="BA400" s="1"/>
      <c r="BB400" s="1" t="str">
        <f t="shared" si="75"/>
        <v/>
      </c>
      <c r="BC400" s="55"/>
      <c r="BD400" s="161"/>
      <c r="BE400" s="1"/>
      <c r="BF400" s="1"/>
      <c r="BG400" s="1" t="str">
        <f t="shared" si="76"/>
        <v/>
      </c>
      <c r="BH400" s="55"/>
      <c r="BI400" s="161"/>
      <c r="BJ400" s="1"/>
      <c r="BK400" s="1"/>
      <c r="BL400" s="1" t="str">
        <f t="shared" si="77"/>
        <v/>
      </c>
      <c r="BM400" s="55"/>
      <c r="BN400" s="161"/>
      <c r="BO400" s="1"/>
      <c r="BP400" s="1"/>
      <c r="BQ400" s="1" t="str">
        <f t="shared" si="78"/>
        <v/>
      </c>
      <c r="BR400" s="55"/>
      <c r="BS400" s="161"/>
    </row>
    <row r="401" spans="1:71" ht="15">
      <c r="A401" s="97"/>
      <c r="B401" s="97"/>
      <c r="C401" s="97"/>
      <c r="D401" s="97"/>
      <c r="E401" s="97"/>
      <c r="F401" s="97"/>
      <c r="G401" s="1"/>
      <c r="H401" s="1"/>
      <c r="I401" s="1"/>
      <c r="J401" s="4"/>
      <c r="K401" s="4"/>
      <c r="L401" s="4"/>
      <c r="M401" s="159"/>
      <c r="N401" s="176"/>
      <c r="O401" s="161"/>
      <c r="P401" s="161"/>
      <c r="Q401" s="161"/>
      <c r="R401" s="4"/>
      <c r="S401" s="4"/>
      <c r="T401" s="161"/>
      <c r="U401" s="161"/>
      <c r="V401" s="1"/>
      <c r="W401" s="1"/>
      <c r="X401" s="1" t="str">
        <f t="shared" si="69"/>
        <v/>
      </c>
      <c r="Y401" s="55"/>
      <c r="Z401" s="161"/>
      <c r="AA401" s="1"/>
      <c r="AB401" s="1"/>
      <c r="AC401" s="1" t="str">
        <f t="shared" si="70"/>
        <v/>
      </c>
      <c r="AD401" s="55"/>
      <c r="AE401" s="161"/>
      <c r="AF401" s="1"/>
      <c r="AG401" s="1"/>
      <c r="AH401" s="1" t="str">
        <f t="shared" si="71"/>
        <v/>
      </c>
      <c r="AI401" s="55"/>
      <c r="AJ401" s="161"/>
      <c r="AK401" s="1"/>
      <c r="AL401" s="1"/>
      <c r="AM401" s="1" t="str">
        <f t="shared" si="72"/>
        <v/>
      </c>
      <c r="AN401" s="55"/>
      <c r="AO401" s="161"/>
      <c r="AP401" s="1"/>
      <c r="AQ401" s="1"/>
      <c r="AR401" s="1" t="str">
        <f t="shared" si="73"/>
        <v/>
      </c>
      <c r="AS401" s="55"/>
      <c r="AT401" s="161"/>
      <c r="AU401" s="1"/>
      <c r="AV401" s="1"/>
      <c r="AW401" s="1" t="str">
        <f t="shared" si="74"/>
        <v/>
      </c>
      <c r="AX401" s="55"/>
      <c r="AY401" s="161"/>
      <c r="AZ401" s="1"/>
      <c r="BA401" s="1"/>
      <c r="BB401" s="1" t="str">
        <f t="shared" si="75"/>
        <v/>
      </c>
      <c r="BC401" s="55"/>
      <c r="BD401" s="161"/>
      <c r="BE401" s="1"/>
      <c r="BF401" s="1"/>
      <c r="BG401" s="1" t="str">
        <f t="shared" si="76"/>
        <v/>
      </c>
      <c r="BH401" s="55"/>
      <c r="BI401" s="161"/>
      <c r="BJ401" s="1"/>
      <c r="BK401" s="1"/>
      <c r="BL401" s="1" t="str">
        <f t="shared" si="77"/>
        <v/>
      </c>
      <c r="BM401" s="55"/>
      <c r="BN401" s="161"/>
      <c r="BO401" s="1"/>
      <c r="BP401" s="1"/>
      <c r="BQ401" s="1" t="str">
        <f t="shared" si="78"/>
        <v/>
      </c>
      <c r="BR401" s="55"/>
      <c r="BS401" s="161"/>
    </row>
    <row r="402" spans="1:71" ht="15">
      <c r="A402" s="97"/>
      <c r="B402" s="97"/>
      <c r="C402" s="97"/>
      <c r="D402" s="97"/>
      <c r="E402" s="97"/>
      <c r="F402" s="97"/>
      <c r="G402" s="1"/>
      <c r="H402" s="1"/>
      <c r="I402" s="1"/>
      <c r="J402" s="4"/>
      <c r="K402" s="4"/>
      <c r="L402" s="4"/>
      <c r="M402" s="159"/>
      <c r="N402" s="176"/>
      <c r="O402" s="161"/>
      <c r="P402" s="161"/>
      <c r="Q402" s="161"/>
      <c r="R402" s="4"/>
      <c r="S402" s="4"/>
      <c r="T402" s="161"/>
      <c r="U402" s="161"/>
      <c r="V402" s="1"/>
      <c r="W402" s="1"/>
      <c r="X402" s="1" t="str">
        <f t="shared" si="69"/>
        <v/>
      </c>
      <c r="Y402" s="55"/>
      <c r="Z402" s="161"/>
      <c r="AA402" s="1"/>
      <c r="AB402" s="1"/>
      <c r="AC402" s="1" t="str">
        <f t="shared" si="70"/>
        <v/>
      </c>
      <c r="AD402" s="55"/>
      <c r="AE402" s="161"/>
      <c r="AF402" s="1"/>
      <c r="AG402" s="1"/>
      <c r="AH402" s="1" t="str">
        <f t="shared" si="71"/>
        <v/>
      </c>
      <c r="AI402" s="55"/>
      <c r="AJ402" s="161"/>
      <c r="AK402" s="1"/>
      <c r="AL402" s="1"/>
      <c r="AM402" s="1" t="str">
        <f t="shared" si="72"/>
        <v/>
      </c>
      <c r="AN402" s="55"/>
      <c r="AO402" s="161"/>
      <c r="AP402" s="1"/>
      <c r="AQ402" s="1"/>
      <c r="AR402" s="1" t="str">
        <f t="shared" si="73"/>
        <v/>
      </c>
      <c r="AS402" s="55"/>
      <c r="AT402" s="161"/>
      <c r="AU402" s="1"/>
      <c r="AV402" s="1"/>
      <c r="AW402" s="1" t="str">
        <f t="shared" si="74"/>
        <v/>
      </c>
      <c r="AX402" s="55"/>
      <c r="AY402" s="161"/>
      <c r="AZ402" s="1"/>
      <c r="BA402" s="1"/>
      <c r="BB402" s="1" t="str">
        <f t="shared" si="75"/>
        <v/>
      </c>
      <c r="BC402" s="55"/>
      <c r="BD402" s="161"/>
      <c r="BE402" s="1"/>
      <c r="BF402" s="1"/>
      <c r="BG402" s="1" t="str">
        <f t="shared" si="76"/>
        <v/>
      </c>
      <c r="BH402" s="55"/>
      <c r="BI402" s="161"/>
      <c r="BJ402" s="1"/>
      <c r="BK402" s="1"/>
      <c r="BL402" s="1" t="str">
        <f t="shared" si="77"/>
        <v/>
      </c>
      <c r="BM402" s="55"/>
      <c r="BN402" s="161"/>
      <c r="BO402" s="1"/>
      <c r="BP402" s="1"/>
      <c r="BQ402" s="1" t="str">
        <f t="shared" si="78"/>
        <v/>
      </c>
      <c r="BR402" s="55"/>
      <c r="BS402" s="161"/>
    </row>
    <row r="403" spans="1:71" ht="15">
      <c r="A403" s="97"/>
      <c r="B403" s="97"/>
      <c r="C403" s="97"/>
      <c r="D403" s="97"/>
      <c r="E403" s="97"/>
      <c r="F403" s="97"/>
      <c r="G403" s="1"/>
      <c r="H403" s="1"/>
      <c r="I403" s="1"/>
      <c r="J403" s="4"/>
      <c r="K403" s="4"/>
      <c r="L403" s="4"/>
      <c r="M403" s="159"/>
      <c r="N403" s="176"/>
      <c r="O403" s="161"/>
      <c r="P403" s="161"/>
      <c r="Q403" s="161"/>
      <c r="R403" s="4"/>
      <c r="S403" s="4"/>
      <c r="T403" s="161"/>
      <c r="U403" s="161"/>
      <c r="V403" s="1"/>
      <c r="W403" s="1"/>
      <c r="X403" s="1" t="str">
        <f t="shared" si="69"/>
        <v/>
      </c>
      <c r="Y403" s="55"/>
      <c r="Z403" s="161"/>
      <c r="AA403" s="1"/>
      <c r="AB403" s="1"/>
      <c r="AC403" s="1" t="str">
        <f t="shared" si="70"/>
        <v/>
      </c>
      <c r="AD403" s="55"/>
      <c r="AE403" s="161"/>
      <c r="AF403" s="1"/>
      <c r="AG403" s="1"/>
      <c r="AH403" s="1" t="str">
        <f t="shared" si="71"/>
        <v/>
      </c>
      <c r="AI403" s="55"/>
      <c r="AJ403" s="161"/>
      <c r="AK403" s="1"/>
      <c r="AL403" s="1"/>
      <c r="AM403" s="1" t="str">
        <f t="shared" si="72"/>
        <v/>
      </c>
      <c r="AN403" s="55"/>
      <c r="AO403" s="161"/>
      <c r="AP403" s="1"/>
      <c r="AQ403" s="1"/>
      <c r="AR403" s="1" t="str">
        <f t="shared" si="73"/>
        <v/>
      </c>
      <c r="AS403" s="55"/>
      <c r="AT403" s="161"/>
      <c r="AU403" s="1"/>
      <c r="AV403" s="1"/>
      <c r="AW403" s="1" t="str">
        <f t="shared" si="74"/>
        <v/>
      </c>
      <c r="AX403" s="55"/>
      <c r="AY403" s="161"/>
      <c r="AZ403" s="1"/>
      <c r="BA403" s="1"/>
      <c r="BB403" s="1" t="str">
        <f t="shared" si="75"/>
        <v/>
      </c>
      <c r="BC403" s="55"/>
      <c r="BD403" s="161"/>
      <c r="BE403" s="1"/>
      <c r="BF403" s="1"/>
      <c r="BG403" s="1" t="str">
        <f t="shared" si="76"/>
        <v/>
      </c>
      <c r="BH403" s="55"/>
      <c r="BI403" s="161"/>
      <c r="BJ403" s="1"/>
      <c r="BK403" s="1"/>
      <c r="BL403" s="1" t="str">
        <f t="shared" si="77"/>
        <v/>
      </c>
      <c r="BM403" s="55"/>
      <c r="BN403" s="161"/>
      <c r="BO403" s="1"/>
      <c r="BP403" s="1"/>
      <c r="BQ403" s="1" t="str">
        <f t="shared" si="78"/>
        <v/>
      </c>
      <c r="BR403" s="55"/>
      <c r="BS403" s="161"/>
    </row>
    <row r="404" spans="1:71" ht="15">
      <c r="A404" s="97"/>
      <c r="B404" s="97"/>
      <c r="C404" s="97"/>
      <c r="D404" s="97"/>
      <c r="E404" s="97"/>
      <c r="F404" s="97"/>
      <c r="G404" s="1"/>
      <c r="H404" s="1"/>
      <c r="I404" s="1"/>
      <c r="J404" s="4"/>
      <c r="K404" s="4"/>
      <c r="L404" s="4"/>
      <c r="M404" s="159"/>
      <c r="N404" s="176"/>
      <c r="O404" s="161"/>
      <c r="P404" s="161"/>
      <c r="Q404" s="161"/>
      <c r="R404" s="4"/>
      <c r="S404" s="4"/>
      <c r="T404" s="161"/>
      <c r="U404" s="161"/>
      <c r="V404" s="1"/>
      <c r="W404" s="1"/>
      <c r="X404" s="1" t="str">
        <f t="shared" si="69"/>
        <v/>
      </c>
      <c r="Y404" s="55"/>
      <c r="Z404" s="161"/>
      <c r="AA404" s="1"/>
      <c r="AB404" s="1"/>
      <c r="AC404" s="1" t="str">
        <f t="shared" si="70"/>
        <v/>
      </c>
      <c r="AD404" s="55"/>
      <c r="AE404" s="161"/>
      <c r="AF404" s="1"/>
      <c r="AG404" s="1"/>
      <c r="AH404" s="1" t="str">
        <f t="shared" si="71"/>
        <v/>
      </c>
      <c r="AI404" s="55"/>
      <c r="AJ404" s="161"/>
      <c r="AK404" s="1"/>
      <c r="AL404" s="1"/>
      <c r="AM404" s="1" t="str">
        <f t="shared" si="72"/>
        <v/>
      </c>
      <c r="AN404" s="55"/>
      <c r="AO404" s="161"/>
      <c r="AP404" s="1"/>
      <c r="AQ404" s="1"/>
      <c r="AR404" s="1" t="str">
        <f t="shared" si="73"/>
        <v/>
      </c>
      <c r="AS404" s="55"/>
      <c r="AT404" s="161"/>
      <c r="AU404" s="1"/>
      <c r="AV404" s="1"/>
      <c r="AW404" s="1" t="str">
        <f t="shared" si="74"/>
        <v/>
      </c>
      <c r="AX404" s="55"/>
      <c r="AY404" s="161"/>
      <c r="AZ404" s="1"/>
      <c r="BA404" s="1"/>
      <c r="BB404" s="1" t="str">
        <f t="shared" si="75"/>
        <v/>
      </c>
      <c r="BC404" s="55"/>
      <c r="BD404" s="161"/>
      <c r="BE404" s="1"/>
      <c r="BF404" s="1"/>
      <c r="BG404" s="1" t="str">
        <f t="shared" si="76"/>
        <v/>
      </c>
      <c r="BH404" s="55"/>
      <c r="BI404" s="161"/>
      <c r="BJ404" s="1"/>
      <c r="BK404" s="1"/>
      <c r="BL404" s="1" t="str">
        <f t="shared" si="77"/>
        <v/>
      </c>
      <c r="BM404" s="55"/>
      <c r="BN404" s="161"/>
      <c r="BO404" s="1"/>
      <c r="BP404" s="1"/>
      <c r="BQ404" s="1" t="str">
        <f t="shared" si="78"/>
        <v/>
      </c>
      <c r="BR404" s="55"/>
      <c r="BS404" s="161"/>
    </row>
    <row r="405" spans="1:71" ht="15">
      <c r="A405" s="97"/>
      <c r="B405" s="97"/>
      <c r="C405" s="97"/>
      <c r="D405" s="97"/>
      <c r="E405" s="97"/>
      <c r="F405" s="97"/>
      <c r="G405" s="1"/>
      <c r="H405" s="1"/>
      <c r="I405" s="1"/>
      <c r="J405" s="4"/>
      <c r="K405" s="4"/>
      <c r="L405" s="4"/>
      <c r="M405" s="159"/>
      <c r="N405" s="176"/>
      <c r="O405" s="161"/>
      <c r="P405" s="161"/>
      <c r="Q405" s="161"/>
      <c r="R405" s="4"/>
      <c r="S405" s="4"/>
      <c r="T405" s="161"/>
      <c r="U405" s="161"/>
      <c r="V405" s="1"/>
      <c r="W405" s="1"/>
      <c r="X405" s="1" t="str">
        <f t="shared" si="69"/>
        <v/>
      </c>
      <c r="Y405" s="55"/>
      <c r="Z405" s="161"/>
      <c r="AA405" s="1"/>
      <c r="AB405" s="1"/>
      <c r="AC405" s="1" t="str">
        <f t="shared" si="70"/>
        <v/>
      </c>
      <c r="AD405" s="55"/>
      <c r="AE405" s="161"/>
      <c r="AF405" s="1"/>
      <c r="AG405" s="1"/>
      <c r="AH405" s="1" t="str">
        <f t="shared" si="71"/>
        <v/>
      </c>
      <c r="AI405" s="55"/>
      <c r="AJ405" s="161"/>
      <c r="AK405" s="1"/>
      <c r="AL405" s="1"/>
      <c r="AM405" s="1" t="str">
        <f t="shared" si="72"/>
        <v/>
      </c>
      <c r="AN405" s="55"/>
      <c r="AO405" s="161"/>
      <c r="AP405" s="1"/>
      <c r="AQ405" s="1"/>
      <c r="AR405" s="1" t="str">
        <f t="shared" si="73"/>
        <v/>
      </c>
      <c r="AS405" s="55"/>
      <c r="AT405" s="161"/>
      <c r="AU405" s="1"/>
      <c r="AV405" s="1"/>
      <c r="AW405" s="1" t="str">
        <f t="shared" si="74"/>
        <v/>
      </c>
      <c r="AX405" s="55"/>
      <c r="AY405" s="161"/>
      <c r="AZ405" s="1"/>
      <c r="BA405" s="1"/>
      <c r="BB405" s="1" t="str">
        <f t="shared" si="75"/>
        <v/>
      </c>
      <c r="BC405" s="55"/>
      <c r="BD405" s="161"/>
      <c r="BE405" s="1"/>
      <c r="BF405" s="1"/>
      <c r="BG405" s="1" t="str">
        <f t="shared" si="76"/>
        <v/>
      </c>
      <c r="BH405" s="55"/>
      <c r="BI405" s="161"/>
      <c r="BJ405" s="1"/>
      <c r="BK405" s="1"/>
      <c r="BL405" s="1" t="str">
        <f t="shared" si="77"/>
        <v/>
      </c>
      <c r="BM405" s="55"/>
      <c r="BN405" s="161"/>
      <c r="BO405" s="1"/>
      <c r="BP405" s="1"/>
      <c r="BQ405" s="1" t="str">
        <f t="shared" si="78"/>
        <v/>
      </c>
      <c r="BR405" s="55"/>
      <c r="BS405" s="161"/>
    </row>
    <row r="406" spans="1:71" ht="15">
      <c r="A406" s="97"/>
      <c r="B406" s="97"/>
      <c r="C406" s="97"/>
      <c r="D406" s="97"/>
      <c r="E406" s="97"/>
      <c r="F406" s="97"/>
      <c r="G406" s="1"/>
      <c r="H406" s="1"/>
      <c r="I406" s="1"/>
      <c r="J406" s="4"/>
      <c r="K406" s="4"/>
      <c r="L406" s="4"/>
      <c r="M406" s="159"/>
      <c r="N406" s="176"/>
      <c r="O406" s="161"/>
      <c r="P406" s="161"/>
      <c r="Q406" s="161"/>
      <c r="R406" s="4"/>
      <c r="S406" s="4"/>
      <c r="T406" s="161"/>
      <c r="U406" s="161"/>
      <c r="V406" s="1"/>
      <c r="W406" s="1"/>
      <c r="X406" s="1" t="str">
        <f t="shared" si="69"/>
        <v/>
      </c>
      <c r="Y406" s="55"/>
      <c r="Z406" s="161"/>
      <c r="AA406" s="1"/>
      <c r="AB406" s="1"/>
      <c r="AC406" s="1" t="str">
        <f t="shared" si="70"/>
        <v/>
      </c>
      <c r="AD406" s="55"/>
      <c r="AE406" s="161"/>
      <c r="AF406" s="1"/>
      <c r="AG406" s="1"/>
      <c r="AH406" s="1" t="str">
        <f t="shared" si="71"/>
        <v/>
      </c>
      <c r="AI406" s="55"/>
      <c r="AJ406" s="161"/>
      <c r="AK406" s="1"/>
      <c r="AL406" s="1"/>
      <c r="AM406" s="1" t="str">
        <f t="shared" si="72"/>
        <v/>
      </c>
      <c r="AN406" s="55"/>
      <c r="AO406" s="161"/>
      <c r="AP406" s="1"/>
      <c r="AQ406" s="1"/>
      <c r="AR406" s="1" t="str">
        <f t="shared" si="73"/>
        <v/>
      </c>
      <c r="AS406" s="55"/>
      <c r="AT406" s="161"/>
      <c r="AU406" s="1"/>
      <c r="AV406" s="1"/>
      <c r="AW406" s="1" t="str">
        <f t="shared" si="74"/>
        <v/>
      </c>
      <c r="AX406" s="55"/>
      <c r="AY406" s="161"/>
      <c r="AZ406" s="1"/>
      <c r="BA406" s="1"/>
      <c r="BB406" s="1" t="str">
        <f t="shared" si="75"/>
        <v/>
      </c>
      <c r="BC406" s="55"/>
      <c r="BD406" s="161"/>
      <c r="BE406" s="1"/>
      <c r="BF406" s="1"/>
      <c r="BG406" s="1" t="str">
        <f t="shared" si="76"/>
        <v/>
      </c>
      <c r="BH406" s="55"/>
      <c r="BI406" s="161"/>
      <c r="BJ406" s="1"/>
      <c r="BK406" s="1"/>
      <c r="BL406" s="1" t="str">
        <f t="shared" si="77"/>
        <v/>
      </c>
      <c r="BM406" s="55"/>
      <c r="BN406" s="161"/>
      <c r="BO406" s="1"/>
      <c r="BP406" s="1"/>
      <c r="BQ406" s="1" t="str">
        <f t="shared" si="78"/>
        <v/>
      </c>
      <c r="BR406" s="55"/>
      <c r="BS406" s="161"/>
    </row>
    <row r="407" spans="1:71" ht="15">
      <c r="A407" s="233" t="s">
        <v>2345</v>
      </c>
      <c r="B407" s="227"/>
      <c r="C407" s="227"/>
      <c r="D407" s="227"/>
      <c r="E407" s="227"/>
      <c r="F407" s="227"/>
      <c r="G407" s="228"/>
      <c r="H407" s="228"/>
      <c r="I407" s="228"/>
      <c r="J407" s="229"/>
      <c r="K407" s="229"/>
      <c r="L407" s="229"/>
      <c r="M407" s="230"/>
      <c r="N407" s="231"/>
      <c r="O407" s="232"/>
      <c r="P407" s="226"/>
      <c r="Q407" s="226"/>
      <c r="R407" s="226"/>
      <c r="S407" s="226"/>
      <c r="T407" s="226"/>
      <c r="U407" s="226"/>
      <c r="V407" s="1"/>
      <c r="W407" s="1"/>
      <c r="X407" s="1" t="str">
        <f t="shared" ref="X407" si="79">IF(ISERROR(VLOOKUP(W407,WC_ISIN_Lookup,2,)),"",VLOOKUP(W407,WC_ISIN_Lookup,2,))</f>
        <v/>
      </c>
      <c r="Y407" s="55"/>
      <c r="Z407" s="161"/>
    </row>
    <row r="408" spans="1:71" ht="15">
      <c r="A408"/>
      <c r="D408" s="223"/>
      <c r="K408" s="47"/>
      <c r="L408" s="48"/>
      <c r="Z408" s="161"/>
    </row>
    <row r="409" spans="1:71" ht="15">
      <c r="A409"/>
      <c r="D409" s="223"/>
      <c r="K409" s="47"/>
      <c r="L409" s="48"/>
      <c r="Z409" s="161"/>
    </row>
    <row r="410" spans="1:71">
      <c r="K410" s="47"/>
      <c r="L410" s="48"/>
    </row>
    <row r="411" spans="1:71">
      <c r="K411" s="47"/>
      <c r="L411" s="48"/>
    </row>
    <row r="412" spans="1:71">
      <c r="K412" s="47"/>
      <c r="L412" s="48"/>
    </row>
    <row r="413" spans="1:71">
      <c r="K413" s="47"/>
      <c r="L413" s="48"/>
    </row>
    <row r="414" spans="1:71">
      <c r="K414" s="47"/>
      <c r="L414" s="48"/>
    </row>
    <row r="415" spans="1:71">
      <c r="K415" s="47"/>
      <c r="L415" s="48"/>
    </row>
    <row r="416" spans="1:71">
      <c r="K416" s="47"/>
      <c r="L416" s="48"/>
    </row>
    <row r="417" spans="11:12">
      <c r="K417" s="47"/>
      <c r="L417" s="48"/>
    </row>
    <row r="418" spans="11:12">
      <c r="K418" s="47"/>
      <c r="L418" s="48"/>
    </row>
    <row r="419" spans="11:12">
      <c r="K419" s="47"/>
      <c r="L419" s="48"/>
    </row>
    <row r="420" spans="11:12">
      <c r="K420" s="47"/>
      <c r="L420" s="48"/>
    </row>
    <row r="421" spans="11:12">
      <c r="K421" s="47"/>
      <c r="L421" s="48"/>
    </row>
    <row r="422" spans="11:12">
      <c r="K422" s="47"/>
      <c r="L422" s="48"/>
    </row>
    <row r="423" spans="11:12">
      <c r="K423" s="47"/>
      <c r="L423" s="48"/>
    </row>
    <row r="424" spans="11:12">
      <c r="K424" s="47"/>
      <c r="L424" s="48"/>
    </row>
    <row r="425" spans="11:12">
      <c r="K425" s="47"/>
      <c r="L425" s="48"/>
    </row>
    <row r="426" spans="11:12">
      <c r="K426" s="47"/>
      <c r="L426" s="48"/>
    </row>
    <row r="427" spans="11:12">
      <c r="K427" s="47"/>
      <c r="L427" s="48"/>
    </row>
    <row r="428" spans="11:12">
      <c r="K428" s="47"/>
      <c r="L428" s="48"/>
    </row>
    <row r="429" spans="11:12">
      <c r="K429" s="47"/>
      <c r="L429" s="48"/>
    </row>
    <row r="430" spans="11:12">
      <c r="K430" s="47"/>
      <c r="L430" s="48"/>
    </row>
    <row r="431" spans="11:12">
      <c r="K431" s="47"/>
      <c r="L431" s="48"/>
    </row>
    <row r="432" spans="11:12">
      <c r="K432" s="47"/>
      <c r="L432" s="48"/>
    </row>
    <row r="433" spans="11:12">
      <c r="K433" s="47"/>
      <c r="L433" s="48"/>
    </row>
    <row r="434" spans="11:12">
      <c r="K434" s="47"/>
      <c r="L434" s="48"/>
    </row>
    <row r="435" spans="11:12">
      <c r="K435" s="47"/>
      <c r="L435" s="48"/>
    </row>
    <row r="436" spans="11:12">
      <c r="K436" s="47"/>
      <c r="L436" s="48"/>
    </row>
    <row r="437" spans="11:12">
      <c r="K437" s="47"/>
      <c r="L437" s="48"/>
    </row>
    <row r="438" spans="11:12">
      <c r="K438" s="47"/>
      <c r="L438" s="48"/>
    </row>
    <row r="439" spans="11:12">
      <c r="K439" s="47"/>
      <c r="L439" s="48"/>
    </row>
    <row r="440" spans="11:12">
      <c r="K440" s="47"/>
      <c r="L440" s="48"/>
    </row>
    <row r="441" spans="11:12">
      <c r="K441" s="47"/>
      <c r="L441" s="48"/>
    </row>
    <row r="442" spans="11:12">
      <c r="K442" s="47"/>
      <c r="L442" s="48"/>
    </row>
    <row r="443" spans="11:12">
      <c r="K443" s="47"/>
      <c r="L443" s="48"/>
    </row>
    <row r="444" spans="11:12">
      <c r="K444" s="47"/>
      <c r="L444" s="48"/>
    </row>
    <row r="445" spans="11:12">
      <c r="K445" s="47"/>
      <c r="L445" s="48"/>
    </row>
    <row r="446" spans="11:12">
      <c r="K446" s="47"/>
      <c r="L446" s="48"/>
    </row>
    <row r="447" spans="11:12">
      <c r="K447" s="47"/>
      <c r="L447" s="48"/>
    </row>
    <row r="448" spans="11:12">
      <c r="K448" s="47"/>
      <c r="L448" s="48"/>
    </row>
    <row r="449" spans="11:12">
      <c r="K449" s="47"/>
      <c r="L449" s="48"/>
    </row>
    <row r="450" spans="11:12">
      <c r="K450" s="47"/>
      <c r="L450" s="48"/>
    </row>
    <row r="451" spans="11:12">
      <c r="K451" s="47"/>
      <c r="L451" s="48"/>
    </row>
    <row r="452" spans="11:12">
      <c r="K452" s="47"/>
      <c r="L452" s="48"/>
    </row>
    <row r="453" spans="11:12">
      <c r="K453" s="47"/>
      <c r="L453" s="48"/>
    </row>
    <row r="454" spans="11:12">
      <c r="K454" s="47"/>
      <c r="L454" s="48"/>
    </row>
    <row r="455" spans="11:12">
      <c r="K455" s="47"/>
      <c r="L455" s="48"/>
    </row>
    <row r="456" spans="11:12">
      <c r="K456" s="47"/>
      <c r="L456" s="48"/>
    </row>
    <row r="457" spans="11:12">
      <c r="K457" s="47"/>
      <c r="L457" s="48"/>
    </row>
    <row r="458" spans="11:12">
      <c r="K458" s="47"/>
      <c r="L458" s="48"/>
    </row>
    <row r="459" spans="11:12">
      <c r="K459" s="47"/>
      <c r="L459" s="48"/>
    </row>
    <row r="460" spans="11:12">
      <c r="K460" s="47"/>
      <c r="L460" s="48"/>
    </row>
    <row r="461" spans="11:12">
      <c r="K461" s="47"/>
      <c r="L461" s="48"/>
    </row>
    <row r="462" spans="11:12">
      <c r="K462" s="47"/>
      <c r="L462" s="48"/>
    </row>
    <row r="463" spans="11:12">
      <c r="K463" s="47"/>
      <c r="L463" s="48"/>
    </row>
    <row r="464" spans="11:12">
      <c r="K464" s="47"/>
      <c r="L464" s="48"/>
    </row>
    <row r="465" spans="11:12">
      <c r="K465" s="47"/>
      <c r="L465" s="48"/>
    </row>
    <row r="466" spans="11:12">
      <c r="K466" s="47"/>
      <c r="L466" s="48"/>
    </row>
    <row r="467" spans="11:12">
      <c r="K467" s="47"/>
      <c r="L467" s="48"/>
    </row>
    <row r="468" spans="11:12">
      <c r="K468" s="47"/>
      <c r="L468" s="48"/>
    </row>
    <row r="469" spans="11:12">
      <c r="K469" s="47"/>
      <c r="L469" s="48"/>
    </row>
    <row r="470" spans="11:12">
      <c r="K470" s="47"/>
      <c r="L470" s="48"/>
    </row>
    <row r="471" spans="11:12">
      <c r="K471" s="47"/>
      <c r="L471" s="48"/>
    </row>
    <row r="472" spans="11:12">
      <c r="K472" s="47"/>
      <c r="L472" s="48"/>
    </row>
    <row r="473" spans="11:12">
      <c r="K473" s="47"/>
      <c r="L473" s="48"/>
    </row>
    <row r="474" spans="11:12">
      <c r="K474" s="47"/>
      <c r="L474" s="48"/>
    </row>
    <row r="475" spans="11:12">
      <c r="K475" s="47"/>
      <c r="L475" s="48"/>
    </row>
    <row r="476" spans="11:12">
      <c r="K476" s="47"/>
      <c r="L476" s="48"/>
    </row>
    <row r="477" spans="11:12">
      <c r="K477" s="47"/>
      <c r="L477" s="48"/>
    </row>
    <row r="478" spans="11:12">
      <c r="K478" s="47"/>
      <c r="L478" s="48"/>
    </row>
    <row r="479" spans="11:12">
      <c r="K479" s="47"/>
      <c r="L479" s="48"/>
    </row>
    <row r="480" spans="11:12">
      <c r="K480" s="47"/>
      <c r="L480" s="48"/>
    </row>
    <row r="481" spans="11:12">
      <c r="K481" s="47"/>
      <c r="L481" s="48"/>
    </row>
    <row r="482" spans="11:12">
      <c r="K482" s="47"/>
      <c r="L482" s="48"/>
    </row>
    <row r="483" spans="11:12">
      <c r="K483" s="47"/>
      <c r="L483" s="48"/>
    </row>
    <row r="484" spans="11:12">
      <c r="K484" s="47"/>
      <c r="L484" s="48"/>
    </row>
    <row r="485" spans="11:12">
      <c r="K485" s="47"/>
      <c r="L485" s="48"/>
    </row>
    <row r="486" spans="11:12">
      <c r="K486" s="47"/>
      <c r="L486" s="48"/>
    </row>
    <row r="487" spans="11:12">
      <c r="K487" s="47"/>
      <c r="L487" s="48"/>
    </row>
    <row r="488" spans="11:12">
      <c r="K488" s="47"/>
      <c r="L488" s="48"/>
    </row>
    <row r="489" spans="11:12">
      <c r="K489" s="47"/>
      <c r="L489" s="48"/>
    </row>
    <row r="490" spans="11:12">
      <c r="K490" s="47"/>
      <c r="L490" s="48"/>
    </row>
    <row r="491" spans="11:12">
      <c r="K491" s="47"/>
      <c r="L491" s="48"/>
    </row>
    <row r="492" spans="11:12">
      <c r="K492" s="47"/>
      <c r="L492" s="48"/>
    </row>
    <row r="493" spans="11:12">
      <c r="K493" s="47"/>
      <c r="L493" s="48"/>
    </row>
    <row r="494" spans="11:12">
      <c r="K494" s="47"/>
      <c r="L494" s="48"/>
    </row>
    <row r="495" spans="11:12">
      <c r="K495" s="47"/>
      <c r="L495" s="48"/>
    </row>
    <row r="496" spans="11:12">
      <c r="K496" s="47"/>
      <c r="L496" s="48"/>
    </row>
    <row r="497" spans="11:12">
      <c r="K497" s="47"/>
      <c r="L497" s="48"/>
    </row>
    <row r="498" spans="11:12">
      <c r="K498" s="47"/>
      <c r="L498" s="48"/>
    </row>
    <row r="499" spans="11:12">
      <c r="K499" s="47"/>
      <c r="L499" s="48"/>
    </row>
    <row r="500" spans="11:12">
      <c r="K500" s="47"/>
      <c r="L500" s="48"/>
    </row>
    <row r="501" spans="11:12">
      <c r="K501" s="47"/>
      <c r="L501" s="48"/>
    </row>
    <row r="502" spans="11:12">
      <c r="K502" s="47"/>
      <c r="L502" s="48"/>
    </row>
    <row r="503" spans="11:12">
      <c r="K503" s="47"/>
      <c r="L503" s="48"/>
    </row>
    <row r="504" spans="11:12">
      <c r="K504" s="47"/>
      <c r="L504" s="48"/>
    </row>
    <row r="505" spans="11:12">
      <c r="K505" s="47"/>
      <c r="L505" s="48"/>
    </row>
    <row r="506" spans="11:12">
      <c r="K506" s="47"/>
      <c r="L506" s="48"/>
    </row>
    <row r="507" spans="11:12">
      <c r="K507" s="47"/>
      <c r="L507" s="48"/>
    </row>
    <row r="508" spans="11:12">
      <c r="K508" s="47"/>
      <c r="L508" s="48"/>
    </row>
    <row r="509" spans="11:12">
      <c r="K509" s="47"/>
      <c r="L509" s="48"/>
    </row>
    <row r="510" spans="11:12">
      <c r="K510" s="47"/>
      <c r="L510" s="48"/>
    </row>
    <row r="511" spans="11:12">
      <c r="K511" s="47"/>
      <c r="L511" s="48"/>
    </row>
    <row r="512" spans="11:12">
      <c r="K512" s="47"/>
      <c r="L512" s="48"/>
    </row>
    <row r="513" spans="11:12">
      <c r="K513" s="47"/>
      <c r="L513" s="48"/>
    </row>
    <row r="514" spans="11:12">
      <c r="K514" s="47"/>
      <c r="L514" s="48"/>
    </row>
    <row r="515" spans="11:12">
      <c r="K515" s="47"/>
      <c r="L515" s="48"/>
    </row>
    <row r="516" spans="11:12">
      <c r="K516" s="47"/>
      <c r="L516" s="48"/>
    </row>
    <row r="517" spans="11:12">
      <c r="K517" s="47"/>
      <c r="L517" s="48"/>
    </row>
    <row r="518" spans="11:12">
      <c r="K518" s="47"/>
      <c r="L518" s="48"/>
    </row>
    <row r="519" spans="11:12">
      <c r="K519" s="47"/>
      <c r="L519" s="48"/>
    </row>
    <row r="520" spans="11:12">
      <c r="K520" s="47"/>
      <c r="L520" s="48"/>
    </row>
    <row r="521" spans="11:12">
      <c r="K521" s="47"/>
      <c r="L521" s="48"/>
    </row>
    <row r="522" spans="11:12">
      <c r="K522" s="47"/>
      <c r="L522" s="48"/>
    </row>
    <row r="523" spans="11:12">
      <c r="K523" s="47"/>
      <c r="L523" s="48"/>
    </row>
    <row r="524" spans="11:12">
      <c r="K524" s="47"/>
      <c r="L524" s="48"/>
    </row>
    <row r="525" spans="11:12">
      <c r="K525" s="47"/>
      <c r="L525" s="48"/>
    </row>
    <row r="526" spans="11:12">
      <c r="K526" s="47"/>
      <c r="L526" s="48"/>
    </row>
    <row r="527" spans="11:12">
      <c r="K527" s="47"/>
      <c r="L527" s="48"/>
    </row>
    <row r="528" spans="11:12">
      <c r="K528" s="47"/>
      <c r="L528" s="48"/>
    </row>
    <row r="529" spans="11:12">
      <c r="K529" s="47"/>
      <c r="L529" s="48"/>
    </row>
    <row r="530" spans="11:12">
      <c r="K530" s="47"/>
      <c r="L530" s="48"/>
    </row>
    <row r="531" spans="11:12">
      <c r="K531" s="47"/>
      <c r="L531" s="48"/>
    </row>
    <row r="532" spans="11:12">
      <c r="K532" s="47"/>
      <c r="L532" s="48"/>
    </row>
    <row r="533" spans="11:12">
      <c r="K533" s="47"/>
      <c r="L533" s="48"/>
    </row>
    <row r="534" spans="11:12">
      <c r="K534" s="47"/>
      <c r="L534" s="48"/>
    </row>
    <row r="535" spans="11:12">
      <c r="K535" s="47"/>
      <c r="L535" s="48"/>
    </row>
    <row r="536" spans="11:12">
      <c r="K536" s="47"/>
      <c r="L536" s="48"/>
    </row>
    <row r="537" spans="11:12">
      <c r="K537" s="47"/>
      <c r="L537" s="48"/>
    </row>
    <row r="538" spans="11:12">
      <c r="K538" s="47"/>
      <c r="L538" s="48"/>
    </row>
    <row r="539" spans="11:12">
      <c r="K539" s="47"/>
      <c r="L539" s="48"/>
    </row>
    <row r="540" spans="11:12">
      <c r="K540" s="47"/>
      <c r="L540" s="48"/>
    </row>
    <row r="541" spans="11:12">
      <c r="K541" s="47"/>
      <c r="L541" s="48"/>
    </row>
    <row r="542" spans="11:12">
      <c r="K542" s="47"/>
      <c r="L542" s="48"/>
    </row>
    <row r="543" spans="11:12">
      <c r="K543" s="47"/>
      <c r="L543" s="48"/>
    </row>
    <row r="544" spans="11:12">
      <c r="K544" s="47"/>
      <c r="L544" s="48"/>
    </row>
    <row r="545" spans="11:12">
      <c r="K545" s="47"/>
      <c r="L545" s="48"/>
    </row>
    <row r="546" spans="11:12">
      <c r="K546" s="47"/>
      <c r="L546" s="48"/>
    </row>
    <row r="547" spans="11:12">
      <c r="K547" s="47"/>
      <c r="L547" s="48"/>
    </row>
    <row r="548" spans="11:12">
      <c r="K548" s="47"/>
      <c r="L548" s="48"/>
    </row>
    <row r="549" spans="11:12">
      <c r="K549" s="47"/>
      <c r="L549" s="48"/>
    </row>
    <row r="550" spans="11:12">
      <c r="K550" s="47"/>
      <c r="L550" s="48"/>
    </row>
    <row r="551" spans="11:12">
      <c r="K551" s="47"/>
      <c r="L551" s="48"/>
    </row>
    <row r="552" spans="11:12">
      <c r="K552" s="47"/>
      <c r="L552" s="48"/>
    </row>
    <row r="553" spans="11:12">
      <c r="K553" s="47"/>
      <c r="L553" s="48"/>
    </row>
    <row r="554" spans="11:12">
      <c r="K554" s="47"/>
      <c r="L554" s="48"/>
    </row>
    <row r="555" spans="11:12">
      <c r="K555" s="47"/>
      <c r="L555" s="48"/>
    </row>
    <row r="556" spans="11:12">
      <c r="K556" s="47"/>
      <c r="L556" s="48"/>
    </row>
    <row r="557" spans="11:12">
      <c r="K557" s="47"/>
      <c r="L557" s="48"/>
    </row>
    <row r="558" spans="11:12">
      <c r="K558" s="47"/>
      <c r="L558" s="48"/>
    </row>
    <row r="559" spans="11:12">
      <c r="K559" s="47"/>
      <c r="L559" s="48"/>
    </row>
    <row r="560" spans="11:12">
      <c r="K560" s="47"/>
      <c r="L560" s="48"/>
    </row>
    <row r="561" spans="11:12">
      <c r="K561" s="47"/>
      <c r="L561" s="48"/>
    </row>
    <row r="562" spans="11:12">
      <c r="K562" s="47"/>
      <c r="L562" s="48"/>
    </row>
    <row r="563" spans="11:12">
      <c r="K563" s="47"/>
      <c r="L563" s="48"/>
    </row>
    <row r="564" spans="11:12">
      <c r="K564" s="47"/>
      <c r="L564" s="48"/>
    </row>
    <row r="565" spans="11:12">
      <c r="K565" s="47"/>
      <c r="L565" s="48"/>
    </row>
    <row r="566" spans="11:12">
      <c r="K566" s="47"/>
      <c r="L566" s="48"/>
    </row>
    <row r="567" spans="11:12">
      <c r="K567" s="47"/>
      <c r="L567" s="48"/>
    </row>
    <row r="568" spans="11:12">
      <c r="K568" s="47"/>
      <c r="L568" s="48"/>
    </row>
    <row r="569" spans="11:12">
      <c r="K569" s="47"/>
      <c r="L569" s="48"/>
    </row>
    <row r="570" spans="11:12">
      <c r="K570" s="47"/>
      <c r="L570" s="48"/>
    </row>
    <row r="571" spans="11:12">
      <c r="K571" s="47"/>
      <c r="L571" s="48"/>
    </row>
    <row r="572" spans="11:12">
      <c r="K572" s="47"/>
      <c r="L572" s="48"/>
    </row>
    <row r="573" spans="11:12">
      <c r="K573" s="47"/>
      <c r="L573" s="48"/>
    </row>
    <row r="574" spans="11:12">
      <c r="K574" s="47"/>
      <c r="L574" s="48"/>
    </row>
    <row r="575" spans="11:12">
      <c r="K575" s="47"/>
      <c r="L575" s="48"/>
    </row>
    <row r="576" spans="11:12">
      <c r="K576" s="47"/>
      <c r="L576" s="48"/>
    </row>
    <row r="577" spans="11:12">
      <c r="K577" s="47"/>
      <c r="L577" s="48"/>
    </row>
    <row r="578" spans="11:12">
      <c r="K578" s="47"/>
      <c r="L578" s="48"/>
    </row>
    <row r="579" spans="11:12">
      <c r="K579" s="47"/>
      <c r="L579" s="48"/>
    </row>
    <row r="580" spans="11:12">
      <c r="K580" s="47"/>
      <c r="L580" s="48"/>
    </row>
    <row r="581" spans="11:12">
      <c r="K581" s="47"/>
      <c r="L581" s="48"/>
    </row>
    <row r="582" spans="11:12">
      <c r="K582" s="47"/>
      <c r="L582" s="48"/>
    </row>
    <row r="583" spans="11:12">
      <c r="K583" s="47"/>
      <c r="L583" s="48"/>
    </row>
    <row r="584" spans="11:12">
      <c r="K584" s="47"/>
      <c r="L584" s="48"/>
    </row>
    <row r="585" spans="11:12">
      <c r="K585" s="47"/>
      <c r="L585" s="48"/>
    </row>
    <row r="586" spans="11:12">
      <c r="K586" s="47"/>
      <c r="L586" s="48"/>
    </row>
    <row r="587" spans="11:12">
      <c r="K587" s="47"/>
      <c r="L587" s="48"/>
    </row>
    <row r="588" spans="11:12">
      <c r="K588" s="47"/>
      <c r="L588" s="48"/>
    </row>
    <row r="589" spans="11:12">
      <c r="K589" s="47"/>
      <c r="L589" s="48"/>
    </row>
    <row r="590" spans="11:12">
      <c r="K590" s="47"/>
      <c r="L590" s="48"/>
    </row>
    <row r="591" spans="11:12">
      <c r="K591" s="47"/>
      <c r="L591" s="48"/>
    </row>
    <row r="592" spans="11:12">
      <c r="K592" s="47"/>
      <c r="L592" s="48"/>
    </row>
    <row r="593" spans="11:12">
      <c r="K593" s="47"/>
      <c r="L593" s="48"/>
    </row>
    <row r="594" spans="11:12">
      <c r="K594" s="47"/>
      <c r="L594" s="48"/>
    </row>
    <row r="595" spans="11:12">
      <c r="K595" s="47"/>
      <c r="L595" s="48"/>
    </row>
    <row r="596" spans="11:12">
      <c r="K596" s="47"/>
      <c r="L596" s="48"/>
    </row>
    <row r="597" spans="11:12">
      <c r="K597" s="47"/>
      <c r="L597" s="48"/>
    </row>
    <row r="598" spans="11:12">
      <c r="K598" s="47"/>
      <c r="L598" s="48"/>
    </row>
    <row r="599" spans="11:12">
      <c r="K599" s="47"/>
      <c r="L599" s="48"/>
    </row>
    <row r="600" spans="11:12">
      <c r="K600" s="47"/>
      <c r="L600" s="48"/>
    </row>
    <row r="601" spans="11:12">
      <c r="K601" s="47"/>
      <c r="L601" s="48"/>
    </row>
    <row r="602" spans="11:12">
      <c r="K602" s="47"/>
      <c r="L602" s="48"/>
    </row>
    <row r="603" spans="11:12">
      <c r="K603" s="47"/>
      <c r="L603" s="48"/>
    </row>
    <row r="604" spans="11:12">
      <c r="K604" s="47"/>
      <c r="L604" s="48"/>
    </row>
    <row r="605" spans="11:12">
      <c r="K605" s="47"/>
      <c r="L605" s="48"/>
    </row>
    <row r="606" spans="11:12">
      <c r="K606" s="47"/>
      <c r="L606" s="48"/>
    </row>
    <row r="607" spans="11:12">
      <c r="K607" s="47"/>
      <c r="L607" s="48"/>
    </row>
    <row r="608" spans="11:12">
      <c r="K608" s="47"/>
      <c r="L608" s="48"/>
    </row>
    <row r="609" spans="11:12">
      <c r="K609" s="47"/>
      <c r="L609" s="48"/>
    </row>
    <row r="610" spans="11:12">
      <c r="K610" s="47"/>
      <c r="L610" s="48"/>
    </row>
    <row r="611" spans="11:12">
      <c r="K611" s="47"/>
      <c r="L611" s="48"/>
    </row>
    <row r="612" spans="11:12">
      <c r="K612" s="47"/>
      <c r="L612" s="48"/>
    </row>
    <row r="613" spans="11:12">
      <c r="K613" s="47"/>
      <c r="L613" s="48"/>
    </row>
    <row r="614" spans="11:12">
      <c r="K614" s="47"/>
      <c r="L614" s="48"/>
    </row>
    <row r="615" spans="11:12">
      <c r="K615" s="47"/>
      <c r="L615" s="48"/>
    </row>
    <row r="616" spans="11:12">
      <c r="K616" s="47"/>
      <c r="L616" s="48"/>
    </row>
    <row r="617" spans="11:12">
      <c r="K617" s="47"/>
      <c r="L617" s="48"/>
    </row>
    <row r="618" spans="11:12">
      <c r="K618" s="47"/>
      <c r="L618" s="48"/>
    </row>
    <row r="619" spans="11:12">
      <c r="K619" s="47"/>
      <c r="L619" s="48"/>
    </row>
    <row r="620" spans="11:12">
      <c r="K620" s="47"/>
      <c r="L620" s="48"/>
    </row>
    <row r="621" spans="11:12">
      <c r="K621" s="47"/>
      <c r="L621" s="48"/>
    </row>
    <row r="622" spans="11:12">
      <c r="K622" s="47"/>
      <c r="L622" s="48"/>
    </row>
    <row r="623" spans="11:12">
      <c r="K623" s="47"/>
      <c r="L623" s="48"/>
    </row>
    <row r="624" spans="11:12">
      <c r="K624" s="47"/>
      <c r="L624" s="48"/>
    </row>
    <row r="625" spans="11:12">
      <c r="K625" s="47"/>
      <c r="L625" s="48"/>
    </row>
    <row r="626" spans="11:12">
      <c r="K626" s="47"/>
      <c r="L626" s="48"/>
    </row>
    <row r="627" spans="11:12">
      <c r="K627" s="47"/>
      <c r="L627" s="48"/>
    </row>
    <row r="628" spans="11:12">
      <c r="K628" s="47"/>
      <c r="L628" s="48"/>
    </row>
    <row r="629" spans="11:12">
      <c r="K629" s="47"/>
      <c r="L629" s="48"/>
    </row>
    <row r="630" spans="11:12">
      <c r="K630" s="47"/>
      <c r="L630" s="48"/>
    </row>
    <row r="631" spans="11:12">
      <c r="K631" s="47"/>
      <c r="L631" s="48"/>
    </row>
    <row r="632" spans="11:12">
      <c r="K632" s="47"/>
      <c r="L632" s="48"/>
    </row>
    <row r="633" spans="11:12">
      <c r="K633" s="47"/>
      <c r="L633" s="48"/>
    </row>
    <row r="634" spans="11:12">
      <c r="K634" s="47"/>
      <c r="L634" s="48"/>
    </row>
    <row r="635" spans="11:12">
      <c r="K635" s="47"/>
      <c r="L635" s="48"/>
    </row>
    <row r="636" spans="11:12">
      <c r="K636" s="47"/>
      <c r="L636" s="48"/>
    </row>
    <row r="637" spans="11:12">
      <c r="K637" s="47"/>
      <c r="L637" s="48"/>
    </row>
    <row r="638" spans="11:12">
      <c r="K638" s="47"/>
      <c r="L638" s="48"/>
    </row>
    <row r="639" spans="11:12">
      <c r="K639" s="47"/>
      <c r="L639" s="48"/>
    </row>
    <row r="640" spans="11:12">
      <c r="K640" s="47"/>
      <c r="L640" s="48"/>
    </row>
    <row r="641" spans="11:12">
      <c r="K641" s="47"/>
      <c r="L641" s="48"/>
    </row>
    <row r="642" spans="11:12">
      <c r="K642" s="47"/>
      <c r="L642" s="48"/>
    </row>
    <row r="643" spans="11:12">
      <c r="K643" s="47"/>
      <c r="L643" s="48"/>
    </row>
    <row r="644" spans="11:12">
      <c r="K644" s="47"/>
      <c r="L644" s="48"/>
    </row>
    <row r="645" spans="11:12">
      <c r="K645" s="47"/>
      <c r="L645" s="48"/>
    </row>
    <row r="646" spans="11:12">
      <c r="K646" s="47"/>
      <c r="L646" s="48"/>
    </row>
    <row r="647" spans="11:12">
      <c r="K647" s="47"/>
      <c r="L647" s="48"/>
    </row>
    <row r="648" spans="11:12">
      <c r="K648" s="47"/>
      <c r="L648" s="48"/>
    </row>
    <row r="649" spans="11:12">
      <c r="K649" s="47"/>
      <c r="L649" s="48"/>
    </row>
    <row r="650" spans="11:12">
      <c r="K650" s="47"/>
      <c r="L650" s="48"/>
    </row>
    <row r="651" spans="11:12">
      <c r="K651" s="47"/>
      <c r="L651" s="48"/>
    </row>
    <row r="652" spans="11:12">
      <c r="K652" s="47"/>
      <c r="L652" s="48"/>
    </row>
    <row r="653" spans="11:12">
      <c r="K653" s="47"/>
      <c r="L653" s="48"/>
    </row>
    <row r="654" spans="11:12">
      <c r="K654" s="47"/>
      <c r="L654" s="48"/>
    </row>
    <row r="655" spans="11:12">
      <c r="K655" s="47"/>
      <c r="L655" s="48"/>
    </row>
    <row r="656" spans="11:12">
      <c r="K656" s="47"/>
      <c r="L656" s="48"/>
    </row>
    <row r="657" spans="11:12">
      <c r="K657" s="47"/>
      <c r="L657" s="48"/>
    </row>
    <row r="658" spans="11:12">
      <c r="K658" s="47"/>
      <c r="L658" s="48"/>
    </row>
    <row r="659" spans="11:12">
      <c r="K659" s="47"/>
      <c r="L659" s="48"/>
    </row>
    <row r="660" spans="11:12">
      <c r="K660" s="47"/>
      <c r="L660" s="48"/>
    </row>
    <row r="661" spans="11:12">
      <c r="K661" s="47"/>
      <c r="L661" s="48"/>
    </row>
    <row r="662" spans="11:12">
      <c r="K662" s="47"/>
      <c r="L662" s="48"/>
    </row>
    <row r="663" spans="11:12">
      <c r="K663" s="47"/>
      <c r="L663" s="48"/>
    </row>
    <row r="664" spans="11:12">
      <c r="K664" s="47"/>
      <c r="L664" s="48"/>
    </row>
    <row r="665" spans="11:12">
      <c r="K665" s="47"/>
      <c r="L665" s="48"/>
    </row>
    <row r="666" spans="11:12">
      <c r="K666" s="47"/>
      <c r="L666" s="48"/>
    </row>
    <row r="667" spans="11:12">
      <c r="K667" s="47"/>
      <c r="L667" s="48"/>
    </row>
    <row r="668" spans="11:12">
      <c r="K668" s="47"/>
      <c r="L668" s="48"/>
    </row>
    <row r="669" spans="11:12">
      <c r="K669" s="47"/>
      <c r="L669" s="48"/>
    </row>
    <row r="670" spans="11:12">
      <c r="K670" s="47"/>
      <c r="L670" s="48"/>
    </row>
    <row r="671" spans="11:12">
      <c r="K671" s="47"/>
      <c r="L671" s="48"/>
    </row>
    <row r="672" spans="11:12">
      <c r="K672" s="47"/>
      <c r="L672" s="48"/>
    </row>
    <row r="673" spans="11:12">
      <c r="K673" s="47"/>
      <c r="L673" s="48"/>
    </row>
    <row r="674" spans="11:12">
      <c r="K674" s="47"/>
      <c r="L674" s="48"/>
    </row>
    <row r="675" spans="11:12">
      <c r="K675" s="47"/>
      <c r="L675" s="48"/>
    </row>
    <row r="676" spans="11:12">
      <c r="K676" s="47"/>
      <c r="L676" s="48"/>
    </row>
    <row r="677" spans="11:12">
      <c r="K677" s="47"/>
      <c r="L677" s="48"/>
    </row>
    <row r="678" spans="11:12">
      <c r="K678" s="47"/>
      <c r="L678" s="48"/>
    </row>
    <row r="679" spans="11:12">
      <c r="K679" s="47"/>
      <c r="L679" s="48"/>
    </row>
    <row r="680" spans="11:12">
      <c r="K680" s="47"/>
      <c r="L680" s="48"/>
    </row>
    <row r="681" spans="11:12">
      <c r="K681" s="47"/>
      <c r="L681" s="48"/>
    </row>
    <row r="682" spans="11:12">
      <c r="K682" s="47"/>
      <c r="L682" s="48"/>
    </row>
    <row r="683" spans="11:12">
      <c r="K683" s="47"/>
      <c r="L683" s="48"/>
    </row>
    <row r="684" spans="11:12">
      <c r="K684" s="47"/>
      <c r="L684" s="48"/>
    </row>
    <row r="685" spans="11:12">
      <c r="K685" s="47"/>
      <c r="L685" s="48"/>
    </row>
    <row r="686" spans="11:12">
      <c r="K686" s="47"/>
      <c r="L686" s="48"/>
    </row>
    <row r="687" spans="11:12">
      <c r="K687" s="47"/>
      <c r="L687" s="48"/>
    </row>
    <row r="688" spans="11:12">
      <c r="K688" s="47"/>
      <c r="L688" s="48"/>
    </row>
    <row r="689" spans="11:12">
      <c r="K689" s="47"/>
      <c r="L689" s="48"/>
    </row>
    <row r="690" spans="11:12">
      <c r="K690" s="47"/>
      <c r="L690" s="48"/>
    </row>
    <row r="691" spans="11:12">
      <c r="K691" s="47"/>
      <c r="L691" s="48"/>
    </row>
    <row r="692" spans="11:12">
      <c r="K692" s="47"/>
      <c r="L692" s="48"/>
    </row>
    <row r="693" spans="11:12">
      <c r="K693" s="47"/>
      <c r="L693" s="48"/>
    </row>
    <row r="694" spans="11:12">
      <c r="K694" s="47"/>
      <c r="L694" s="48"/>
    </row>
    <row r="695" spans="11:12">
      <c r="K695" s="47"/>
      <c r="L695" s="48"/>
    </row>
    <row r="696" spans="11:12">
      <c r="K696" s="47"/>
      <c r="L696" s="48"/>
    </row>
    <row r="697" spans="11:12">
      <c r="K697" s="47"/>
      <c r="L697" s="48"/>
    </row>
    <row r="698" spans="11:12">
      <c r="K698" s="47"/>
      <c r="L698" s="48"/>
    </row>
    <row r="699" spans="11:12">
      <c r="K699" s="47"/>
      <c r="L699" s="48"/>
    </row>
    <row r="700" spans="11:12">
      <c r="K700" s="47"/>
      <c r="L700" s="48"/>
    </row>
    <row r="701" spans="11:12">
      <c r="K701" s="47"/>
      <c r="L701" s="48"/>
    </row>
    <row r="702" spans="11:12">
      <c r="K702" s="47"/>
      <c r="L702" s="48"/>
    </row>
    <row r="703" spans="11:12">
      <c r="K703" s="47"/>
      <c r="L703" s="48"/>
    </row>
    <row r="704" spans="11:12">
      <c r="K704" s="47"/>
      <c r="L704" s="48"/>
    </row>
    <row r="705" spans="11:12">
      <c r="K705" s="47"/>
      <c r="L705" s="48"/>
    </row>
    <row r="706" spans="11:12">
      <c r="K706" s="47"/>
      <c r="L706" s="48"/>
    </row>
    <row r="707" spans="11:12">
      <c r="K707" s="47"/>
      <c r="L707" s="48"/>
    </row>
    <row r="708" spans="11:12">
      <c r="K708" s="47"/>
      <c r="L708" s="48"/>
    </row>
    <row r="709" spans="11:12">
      <c r="K709" s="47"/>
      <c r="L709" s="48"/>
    </row>
    <row r="710" spans="11:12">
      <c r="K710" s="47"/>
      <c r="L710" s="48"/>
    </row>
    <row r="711" spans="11:12">
      <c r="K711" s="47"/>
      <c r="L711" s="48"/>
    </row>
    <row r="712" spans="11:12">
      <c r="K712" s="47"/>
      <c r="L712" s="48"/>
    </row>
    <row r="713" spans="11:12">
      <c r="K713" s="47"/>
      <c r="L713" s="48"/>
    </row>
    <row r="714" spans="11:12">
      <c r="K714" s="47"/>
      <c r="L714" s="48"/>
    </row>
    <row r="715" spans="11:12">
      <c r="K715" s="47"/>
      <c r="L715" s="48"/>
    </row>
    <row r="716" spans="11:12">
      <c r="K716" s="47"/>
      <c r="L716" s="48"/>
    </row>
    <row r="717" spans="11:12">
      <c r="K717" s="47"/>
      <c r="L717" s="48"/>
    </row>
    <row r="718" spans="11:12">
      <c r="K718" s="47"/>
      <c r="L718" s="48"/>
    </row>
    <row r="719" spans="11:12">
      <c r="K719" s="47"/>
      <c r="L719" s="48"/>
    </row>
    <row r="720" spans="11:12">
      <c r="K720" s="47"/>
      <c r="L720" s="48"/>
    </row>
    <row r="721" spans="11:12">
      <c r="K721" s="47"/>
      <c r="L721" s="48"/>
    </row>
    <row r="722" spans="11:12">
      <c r="K722" s="47"/>
      <c r="L722" s="48"/>
    </row>
    <row r="723" spans="11:12">
      <c r="K723" s="47"/>
      <c r="L723" s="48"/>
    </row>
    <row r="724" spans="11:12">
      <c r="K724" s="47"/>
      <c r="L724" s="48"/>
    </row>
    <row r="725" spans="11:12">
      <c r="K725" s="47"/>
      <c r="L725" s="48"/>
    </row>
    <row r="726" spans="11:12">
      <c r="K726" s="47"/>
      <c r="L726" s="48"/>
    </row>
    <row r="727" spans="11:12">
      <c r="K727" s="47"/>
      <c r="L727" s="48"/>
    </row>
    <row r="728" spans="11:12">
      <c r="K728" s="47"/>
      <c r="L728" s="48"/>
    </row>
    <row r="729" spans="11:12">
      <c r="K729" s="47"/>
      <c r="L729" s="48"/>
    </row>
    <row r="730" spans="11:12">
      <c r="K730" s="47"/>
      <c r="L730" s="48"/>
    </row>
    <row r="731" spans="11:12">
      <c r="K731" s="47"/>
      <c r="L731" s="48"/>
    </row>
    <row r="732" spans="11:12">
      <c r="K732" s="47"/>
      <c r="L732" s="48"/>
    </row>
    <row r="733" spans="11:12">
      <c r="K733" s="47"/>
      <c r="L733" s="48"/>
    </row>
    <row r="734" spans="11:12">
      <c r="K734" s="47"/>
      <c r="L734" s="48"/>
    </row>
    <row r="735" spans="11:12">
      <c r="K735" s="47"/>
      <c r="L735" s="48"/>
    </row>
    <row r="736" spans="11:12">
      <c r="K736" s="47"/>
      <c r="L736" s="48"/>
    </row>
    <row r="737" spans="11:12">
      <c r="K737" s="47"/>
      <c r="L737" s="48"/>
    </row>
    <row r="738" spans="11:12">
      <c r="K738" s="47"/>
      <c r="L738" s="48"/>
    </row>
    <row r="739" spans="11:12">
      <c r="K739" s="47"/>
      <c r="L739" s="48"/>
    </row>
    <row r="740" spans="11:12">
      <c r="K740" s="47"/>
      <c r="L740" s="48"/>
    </row>
    <row r="741" spans="11:12">
      <c r="K741" s="47"/>
      <c r="L741" s="48"/>
    </row>
    <row r="742" spans="11:12">
      <c r="K742" s="47"/>
      <c r="L742" s="48"/>
    </row>
    <row r="743" spans="11:12">
      <c r="K743" s="47"/>
      <c r="L743" s="48"/>
    </row>
    <row r="744" spans="11:12">
      <c r="K744" s="47"/>
      <c r="L744" s="48"/>
    </row>
    <row r="745" spans="11:12">
      <c r="K745" s="47"/>
      <c r="L745" s="48"/>
    </row>
    <row r="746" spans="11:12">
      <c r="K746" s="47"/>
      <c r="L746" s="48"/>
    </row>
    <row r="747" spans="11:12">
      <c r="K747" s="47"/>
      <c r="L747" s="48"/>
    </row>
    <row r="748" spans="11:12">
      <c r="K748" s="47"/>
      <c r="L748" s="48"/>
    </row>
    <row r="749" spans="11:12">
      <c r="K749" s="47"/>
      <c r="L749" s="48"/>
    </row>
    <row r="750" spans="11:12">
      <c r="K750" s="47"/>
      <c r="L750" s="48"/>
    </row>
    <row r="751" spans="11:12">
      <c r="K751" s="47"/>
      <c r="L751" s="48"/>
    </row>
    <row r="752" spans="11:12">
      <c r="K752" s="47"/>
      <c r="L752" s="48"/>
    </row>
    <row r="753" spans="11:12">
      <c r="K753" s="47"/>
      <c r="L753" s="48"/>
    </row>
    <row r="754" spans="11:12">
      <c r="K754" s="47"/>
      <c r="L754" s="48"/>
    </row>
    <row r="755" spans="11:12">
      <c r="K755" s="47"/>
      <c r="L755" s="48"/>
    </row>
    <row r="756" spans="11:12">
      <c r="K756" s="47"/>
      <c r="L756" s="48"/>
    </row>
    <row r="757" spans="11:12">
      <c r="K757" s="47"/>
      <c r="L757" s="48"/>
    </row>
    <row r="758" spans="11:12">
      <c r="K758" s="47"/>
      <c r="L758" s="48"/>
    </row>
    <row r="759" spans="11:12">
      <c r="K759" s="47"/>
      <c r="L759" s="48"/>
    </row>
    <row r="760" spans="11:12">
      <c r="K760" s="47"/>
      <c r="L760" s="48"/>
    </row>
    <row r="761" spans="11:12">
      <c r="K761" s="47"/>
      <c r="L761" s="48"/>
    </row>
    <row r="762" spans="11:12">
      <c r="K762" s="47"/>
      <c r="L762" s="48"/>
    </row>
    <row r="763" spans="11:12">
      <c r="K763" s="47"/>
      <c r="L763" s="48"/>
    </row>
    <row r="764" spans="11:12">
      <c r="K764" s="47"/>
      <c r="L764" s="48"/>
    </row>
    <row r="765" spans="11:12">
      <c r="K765" s="47"/>
      <c r="L765" s="48"/>
    </row>
    <row r="766" spans="11:12">
      <c r="K766" s="47"/>
      <c r="L766" s="48"/>
    </row>
    <row r="767" spans="11:12">
      <c r="K767" s="47"/>
      <c r="L767" s="48"/>
    </row>
    <row r="768" spans="11:12">
      <c r="K768" s="47"/>
      <c r="L768" s="48"/>
    </row>
    <row r="769" spans="11:12">
      <c r="K769" s="47"/>
      <c r="L769" s="48"/>
    </row>
    <row r="770" spans="11:12">
      <c r="K770" s="47"/>
      <c r="L770" s="48"/>
    </row>
    <row r="771" spans="11:12">
      <c r="K771" s="47"/>
      <c r="L771" s="48"/>
    </row>
    <row r="772" spans="11:12">
      <c r="K772" s="47"/>
      <c r="L772" s="48"/>
    </row>
    <row r="773" spans="11:12">
      <c r="K773" s="47"/>
      <c r="L773" s="48"/>
    </row>
    <row r="774" spans="11:12">
      <c r="K774" s="47"/>
      <c r="L774" s="48"/>
    </row>
    <row r="775" spans="11:12">
      <c r="K775" s="47"/>
      <c r="L775" s="48"/>
    </row>
    <row r="776" spans="11:12">
      <c r="K776" s="47"/>
      <c r="L776" s="48"/>
    </row>
    <row r="777" spans="11:12">
      <c r="K777" s="47"/>
      <c r="L777" s="48"/>
    </row>
    <row r="778" spans="11:12">
      <c r="K778" s="47"/>
      <c r="L778" s="48"/>
    </row>
    <row r="779" spans="11:12">
      <c r="K779" s="47"/>
      <c r="L779" s="48"/>
    </row>
    <row r="780" spans="11:12">
      <c r="K780" s="47"/>
      <c r="L780" s="48"/>
    </row>
    <row r="781" spans="11:12">
      <c r="K781" s="47"/>
      <c r="L781" s="48"/>
    </row>
    <row r="782" spans="11:12">
      <c r="K782" s="47"/>
      <c r="L782" s="48"/>
    </row>
    <row r="783" spans="11:12">
      <c r="K783" s="47"/>
      <c r="L783" s="48"/>
    </row>
    <row r="784" spans="11:12">
      <c r="K784" s="47"/>
      <c r="L784" s="48"/>
    </row>
    <row r="785" spans="11:12">
      <c r="K785" s="47"/>
      <c r="L785" s="48"/>
    </row>
    <row r="786" spans="11:12">
      <c r="K786" s="47"/>
      <c r="L786" s="48"/>
    </row>
    <row r="787" spans="11:12">
      <c r="K787" s="47"/>
      <c r="L787" s="48"/>
    </row>
    <row r="788" spans="11:12">
      <c r="K788" s="47"/>
      <c r="L788" s="48"/>
    </row>
    <row r="789" spans="11:12">
      <c r="K789" s="47"/>
      <c r="L789" s="48"/>
    </row>
    <row r="790" spans="11:12">
      <c r="K790" s="47"/>
      <c r="L790" s="48"/>
    </row>
    <row r="791" spans="11:12">
      <c r="K791" s="47"/>
      <c r="L791" s="48"/>
    </row>
    <row r="792" spans="11:12">
      <c r="K792" s="47"/>
      <c r="L792" s="48"/>
    </row>
    <row r="793" spans="11:12">
      <c r="K793" s="47"/>
      <c r="L793" s="48"/>
    </row>
    <row r="794" spans="11:12">
      <c r="K794" s="47"/>
      <c r="L794" s="48"/>
    </row>
    <row r="795" spans="11:12">
      <c r="K795" s="47"/>
      <c r="L795" s="48"/>
    </row>
    <row r="796" spans="11:12">
      <c r="K796" s="47"/>
      <c r="L796" s="48"/>
    </row>
    <row r="797" spans="11:12">
      <c r="K797" s="47"/>
      <c r="L797" s="48"/>
    </row>
    <row r="798" spans="11:12">
      <c r="K798" s="47"/>
      <c r="L798" s="48"/>
    </row>
    <row r="799" spans="11:12">
      <c r="K799" s="47"/>
      <c r="L799" s="48"/>
    </row>
    <row r="800" spans="11:12">
      <c r="K800" s="47"/>
      <c r="L800" s="48"/>
    </row>
    <row r="801" spans="11:12">
      <c r="K801" s="47"/>
      <c r="L801" s="48"/>
    </row>
    <row r="802" spans="11:12">
      <c r="K802" s="47"/>
      <c r="L802" s="48"/>
    </row>
    <row r="803" spans="11:12">
      <c r="K803" s="47"/>
      <c r="L803" s="48"/>
    </row>
    <row r="804" spans="11:12">
      <c r="K804" s="47"/>
      <c r="L804" s="48"/>
    </row>
    <row r="805" spans="11:12">
      <c r="K805" s="47"/>
      <c r="L805" s="48"/>
    </row>
    <row r="806" spans="11:12">
      <c r="K806" s="47"/>
      <c r="L806" s="48"/>
    </row>
    <row r="807" spans="11:12">
      <c r="K807" s="47"/>
      <c r="L807" s="48"/>
    </row>
    <row r="808" spans="11:12">
      <c r="K808" s="47"/>
      <c r="L808" s="48"/>
    </row>
    <row r="809" spans="11:12">
      <c r="K809" s="47"/>
      <c r="L809" s="48"/>
    </row>
    <row r="810" spans="11:12">
      <c r="K810" s="47"/>
      <c r="L810" s="48"/>
    </row>
    <row r="811" spans="11:12">
      <c r="K811" s="47"/>
      <c r="L811" s="48"/>
    </row>
    <row r="812" spans="11:12">
      <c r="K812" s="47"/>
      <c r="L812" s="48"/>
    </row>
    <row r="813" spans="11:12">
      <c r="K813" s="47"/>
      <c r="L813" s="48"/>
    </row>
    <row r="814" spans="11:12">
      <c r="K814" s="47"/>
      <c r="L814" s="48"/>
    </row>
    <row r="815" spans="11:12">
      <c r="K815" s="47"/>
      <c r="L815" s="48"/>
    </row>
    <row r="816" spans="11:12">
      <c r="K816" s="47"/>
      <c r="L816" s="48"/>
    </row>
    <row r="817" spans="11:12">
      <c r="K817" s="47"/>
      <c r="L817" s="48"/>
    </row>
    <row r="818" spans="11:12">
      <c r="K818" s="47"/>
      <c r="L818" s="48"/>
    </row>
    <row r="819" spans="11:12">
      <c r="K819" s="47"/>
      <c r="L819" s="48"/>
    </row>
    <row r="820" spans="11:12">
      <c r="K820" s="47"/>
      <c r="L820" s="48"/>
    </row>
    <row r="821" spans="11:12">
      <c r="K821" s="47"/>
      <c r="L821" s="48"/>
    </row>
    <row r="822" spans="11:12">
      <c r="K822" s="47"/>
      <c r="L822" s="48"/>
    </row>
    <row r="823" spans="11:12">
      <c r="K823" s="47"/>
      <c r="L823" s="48"/>
    </row>
    <row r="824" spans="11:12">
      <c r="K824" s="47"/>
      <c r="L824" s="48"/>
    </row>
    <row r="825" spans="11:12">
      <c r="K825" s="47"/>
      <c r="L825" s="48"/>
    </row>
    <row r="826" spans="11:12">
      <c r="K826" s="47"/>
      <c r="L826" s="48"/>
    </row>
    <row r="827" spans="11:12">
      <c r="K827" s="47"/>
      <c r="L827" s="48"/>
    </row>
    <row r="828" spans="11:12">
      <c r="K828" s="47"/>
      <c r="L828" s="48"/>
    </row>
    <row r="829" spans="11:12">
      <c r="K829" s="47"/>
      <c r="L829" s="48"/>
    </row>
    <row r="830" spans="11:12">
      <c r="K830" s="47"/>
      <c r="L830" s="48"/>
    </row>
    <row r="831" spans="11:12">
      <c r="K831" s="47"/>
      <c r="L831" s="48"/>
    </row>
    <row r="832" spans="11:12">
      <c r="K832" s="47"/>
      <c r="L832" s="48"/>
    </row>
    <row r="833" spans="11:12">
      <c r="K833" s="47"/>
      <c r="L833" s="48"/>
    </row>
    <row r="834" spans="11:12">
      <c r="K834" s="47"/>
      <c r="L834" s="48"/>
    </row>
    <row r="835" spans="11:12">
      <c r="K835" s="47"/>
      <c r="L835" s="48"/>
    </row>
    <row r="836" spans="11:12">
      <c r="K836" s="47"/>
      <c r="L836" s="48"/>
    </row>
    <row r="837" spans="11:12">
      <c r="K837" s="47"/>
      <c r="L837" s="48"/>
    </row>
    <row r="838" spans="11:12">
      <c r="K838" s="47"/>
      <c r="L838" s="48"/>
    </row>
    <row r="839" spans="11:12">
      <c r="K839" s="47"/>
      <c r="L839" s="48"/>
    </row>
    <row r="840" spans="11:12">
      <c r="K840" s="47"/>
      <c r="L840" s="48"/>
    </row>
    <row r="841" spans="11:12">
      <c r="K841" s="47"/>
      <c r="L841" s="48"/>
    </row>
    <row r="842" spans="11:12">
      <c r="K842" s="47"/>
      <c r="L842" s="48"/>
    </row>
    <row r="843" spans="11:12">
      <c r="K843" s="47"/>
      <c r="L843" s="48"/>
    </row>
    <row r="844" spans="11:12">
      <c r="K844" s="47"/>
      <c r="L844" s="48"/>
    </row>
    <row r="845" spans="11:12">
      <c r="K845" s="47"/>
      <c r="L845" s="48"/>
    </row>
    <row r="846" spans="11:12">
      <c r="K846" s="47"/>
      <c r="L846" s="48"/>
    </row>
    <row r="847" spans="11:12">
      <c r="K847" s="47"/>
      <c r="L847" s="48"/>
    </row>
    <row r="848" spans="11:12">
      <c r="K848" s="47"/>
      <c r="L848" s="48"/>
    </row>
    <row r="849" spans="11:12">
      <c r="K849" s="47"/>
      <c r="L849" s="48"/>
    </row>
    <row r="850" spans="11:12">
      <c r="K850" s="47"/>
      <c r="L850" s="48"/>
    </row>
    <row r="851" spans="11:12">
      <c r="K851" s="47"/>
      <c r="L851" s="48"/>
    </row>
    <row r="852" spans="11:12">
      <c r="K852" s="47"/>
      <c r="L852" s="48"/>
    </row>
    <row r="853" spans="11:12">
      <c r="K853" s="47"/>
      <c r="L853" s="48"/>
    </row>
    <row r="854" spans="11:12">
      <c r="K854" s="47"/>
      <c r="L854" s="48"/>
    </row>
    <row r="855" spans="11:12">
      <c r="K855" s="47"/>
      <c r="L855" s="48"/>
    </row>
    <row r="856" spans="11:12">
      <c r="K856" s="47"/>
      <c r="L856" s="48"/>
    </row>
    <row r="857" spans="11:12">
      <c r="K857" s="47"/>
      <c r="L857" s="48"/>
    </row>
    <row r="858" spans="11:12">
      <c r="K858" s="47"/>
      <c r="L858" s="48"/>
    </row>
    <row r="859" spans="11:12">
      <c r="K859" s="47"/>
      <c r="L859" s="48"/>
    </row>
    <row r="860" spans="11:12">
      <c r="K860" s="47"/>
      <c r="L860" s="48"/>
    </row>
    <row r="861" spans="11:12">
      <c r="K861" s="47"/>
      <c r="L861" s="48"/>
    </row>
    <row r="862" spans="11:12">
      <c r="K862" s="47"/>
      <c r="L862" s="48"/>
    </row>
    <row r="863" spans="11:12">
      <c r="K863" s="47"/>
      <c r="L863" s="48"/>
    </row>
    <row r="864" spans="11:12">
      <c r="K864" s="47"/>
      <c r="L864" s="48"/>
    </row>
    <row r="865" spans="11:12">
      <c r="K865" s="47"/>
      <c r="L865" s="48"/>
    </row>
    <row r="866" spans="11:12">
      <c r="K866" s="47"/>
      <c r="L866" s="48"/>
    </row>
    <row r="867" spans="11:12">
      <c r="K867" s="47"/>
      <c r="L867" s="48"/>
    </row>
    <row r="868" spans="11:12">
      <c r="K868" s="47"/>
      <c r="L868" s="48"/>
    </row>
    <row r="869" spans="11:12">
      <c r="K869" s="47"/>
      <c r="L869" s="48"/>
    </row>
    <row r="870" spans="11:12">
      <c r="K870" s="47"/>
      <c r="L870" s="48"/>
    </row>
    <row r="871" spans="11:12">
      <c r="K871" s="47"/>
      <c r="L871" s="48"/>
    </row>
    <row r="872" spans="11:12">
      <c r="K872" s="47"/>
      <c r="L872" s="48"/>
    </row>
    <row r="873" spans="11:12">
      <c r="K873" s="47"/>
      <c r="L873" s="48"/>
    </row>
    <row r="874" spans="11:12">
      <c r="K874" s="47"/>
      <c r="L874" s="48"/>
    </row>
    <row r="875" spans="11:12">
      <c r="K875" s="47"/>
      <c r="L875" s="48"/>
    </row>
    <row r="876" spans="11:12">
      <c r="K876" s="47"/>
      <c r="L876" s="48"/>
    </row>
    <row r="877" spans="11:12">
      <c r="K877" s="47"/>
      <c r="L877" s="48"/>
    </row>
    <row r="878" spans="11:12">
      <c r="K878" s="47"/>
      <c r="L878" s="48"/>
    </row>
    <row r="879" spans="11:12">
      <c r="K879" s="47"/>
      <c r="L879" s="48"/>
    </row>
    <row r="880" spans="11:12">
      <c r="K880" s="47"/>
      <c r="L880" s="48"/>
    </row>
    <row r="881" spans="11:12">
      <c r="K881" s="47"/>
      <c r="L881" s="48"/>
    </row>
    <row r="882" spans="11:12">
      <c r="K882" s="47"/>
      <c r="L882" s="48"/>
    </row>
    <row r="883" spans="11:12">
      <c r="K883" s="47"/>
      <c r="L883" s="48"/>
    </row>
    <row r="884" spans="11:12">
      <c r="K884" s="47"/>
      <c r="L884" s="48"/>
    </row>
    <row r="885" spans="11:12">
      <c r="K885" s="47"/>
      <c r="L885" s="48"/>
    </row>
    <row r="886" spans="11:12">
      <c r="K886" s="47"/>
      <c r="L886" s="48"/>
    </row>
    <row r="887" spans="11:12">
      <c r="K887" s="47"/>
      <c r="L887" s="48"/>
    </row>
    <row r="888" spans="11:12">
      <c r="K888" s="47"/>
      <c r="L888" s="48"/>
    </row>
    <row r="889" spans="11:12">
      <c r="K889" s="47"/>
      <c r="L889" s="48"/>
    </row>
    <row r="890" spans="11:12">
      <c r="K890" s="47"/>
      <c r="L890" s="48"/>
    </row>
    <row r="891" spans="11:12">
      <c r="K891" s="47"/>
      <c r="L891" s="48"/>
    </row>
    <row r="892" spans="11:12">
      <c r="K892" s="47"/>
      <c r="L892" s="48"/>
    </row>
    <row r="893" spans="11:12">
      <c r="K893" s="47"/>
      <c r="L893" s="48"/>
    </row>
    <row r="894" spans="11:12">
      <c r="K894" s="47"/>
      <c r="L894" s="48"/>
    </row>
    <row r="895" spans="11:12">
      <c r="K895" s="47"/>
      <c r="L895" s="48"/>
    </row>
    <row r="896" spans="11:12">
      <c r="K896" s="47"/>
      <c r="L896" s="48"/>
    </row>
    <row r="897" spans="11:12">
      <c r="K897" s="47"/>
      <c r="L897" s="48"/>
    </row>
    <row r="898" spans="11:12">
      <c r="K898" s="47"/>
      <c r="L898" s="48"/>
    </row>
    <row r="899" spans="11:12">
      <c r="K899" s="47"/>
      <c r="L899" s="48"/>
    </row>
    <row r="900" spans="11:12">
      <c r="K900" s="47"/>
      <c r="L900" s="48"/>
    </row>
    <row r="901" spans="11:12">
      <c r="K901" s="47"/>
      <c r="L901" s="48"/>
    </row>
    <row r="902" spans="11:12">
      <c r="K902" s="47"/>
      <c r="L902" s="48"/>
    </row>
    <row r="903" spans="11:12">
      <c r="K903" s="47"/>
      <c r="L903" s="48"/>
    </row>
    <row r="904" spans="11:12">
      <c r="K904" s="47"/>
      <c r="L904" s="48"/>
    </row>
    <row r="905" spans="11:12">
      <c r="K905" s="47"/>
      <c r="L905" s="48"/>
    </row>
    <row r="906" spans="11:12">
      <c r="K906" s="47"/>
      <c r="L906" s="48"/>
    </row>
    <row r="907" spans="11:12">
      <c r="K907" s="47"/>
      <c r="L907" s="48"/>
    </row>
    <row r="908" spans="11:12">
      <c r="K908" s="47"/>
      <c r="L908" s="48"/>
    </row>
    <row r="909" spans="11:12">
      <c r="K909" s="47"/>
      <c r="L909" s="48"/>
    </row>
    <row r="910" spans="11:12">
      <c r="K910" s="47"/>
      <c r="L910" s="48"/>
    </row>
    <row r="911" spans="11:12">
      <c r="K911" s="47"/>
      <c r="L911" s="48"/>
    </row>
    <row r="912" spans="11:12">
      <c r="K912" s="47"/>
      <c r="L912" s="48"/>
    </row>
    <row r="913" spans="11:12">
      <c r="K913" s="47"/>
      <c r="L913" s="48"/>
    </row>
    <row r="914" spans="11:12">
      <c r="K914" s="47"/>
      <c r="L914" s="48"/>
    </row>
    <row r="915" spans="11:12">
      <c r="K915" s="47"/>
      <c r="L915" s="48"/>
    </row>
    <row r="916" spans="11:12">
      <c r="K916" s="47"/>
      <c r="L916" s="48"/>
    </row>
    <row r="917" spans="11:12">
      <c r="K917" s="47"/>
      <c r="L917" s="48"/>
    </row>
    <row r="918" spans="11:12">
      <c r="K918" s="47"/>
      <c r="L918" s="48"/>
    </row>
    <row r="919" spans="11:12">
      <c r="K919" s="47"/>
      <c r="L919" s="48"/>
    </row>
    <row r="920" spans="11:12">
      <c r="K920" s="47"/>
      <c r="L920" s="48"/>
    </row>
    <row r="921" spans="11:12">
      <c r="K921" s="47"/>
      <c r="L921" s="48"/>
    </row>
    <row r="922" spans="11:12">
      <c r="K922" s="47"/>
      <c r="L922" s="48"/>
    </row>
    <row r="923" spans="11:12">
      <c r="K923" s="47"/>
      <c r="L923" s="48"/>
    </row>
    <row r="924" spans="11:12">
      <c r="K924" s="47"/>
      <c r="L924" s="48"/>
    </row>
    <row r="925" spans="11:12">
      <c r="K925" s="47"/>
      <c r="L925" s="48"/>
    </row>
    <row r="926" spans="11:12">
      <c r="K926" s="47"/>
      <c r="L926" s="48"/>
    </row>
    <row r="927" spans="11:12">
      <c r="K927" s="47"/>
      <c r="L927" s="48"/>
    </row>
    <row r="928" spans="11:12">
      <c r="K928" s="47"/>
      <c r="L928" s="48"/>
    </row>
    <row r="929" spans="11:12">
      <c r="K929" s="47"/>
      <c r="L929" s="48"/>
    </row>
    <row r="930" spans="11:12">
      <c r="K930" s="47"/>
      <c r="L930" s="48"/>
    </row>
    <row r="931" spans="11:12">
      <c r="K931" s="47"/>
      <c r="L931" s="48"/>
    </row>
    <row r="932" spans="11:12">
      <c r="K932" s="47"/>
      <c r="L932" s="48"/>
    </row>
    <row r="933" spans="11:12">
      <c r="K933" s="47"/>
      <c r="L933" s="48"/>
    </row>
    <row r="934" spans="11:12">
      <c r="K934" s="47"/>
      <c r="L934" s="48"/>
    </row>
    <row r="935" spans="11:12">
      <c r="K935" s="47"/>
      <c r="L935" s="48"/>
    </row>
    <row r="936" spans="11:12">
      <c r="K936" s="47"/>
      <c r="L936" s="48"/>
    </row>
    <row r="937" spans="11:12">
      <c r="K937" s="47"/>
      <c r="L937" s="48"/>
    </row>
    <row r="938" spans="11:12">
      <c r="K938" s="47"/>
      <c r="L938" s="48"/>
    </row>
    <row r="939" spans="11:12">
      <c r="K939" s="47"/>
      <c r="L939" s="48"/>
    </row>
    <row r="940" spans="11:12">
      <c r="K940" s="47"/>
      <c r="L940" s="48"/>
    </row>
    <row r="941" spans="11:12">
      <c r="K941" s="47"/>
      <c r="L941" s="48"/>
    </row>
    <row r="942" spans="11:12">
      <c r="K942" s="47"/>
      <c r="L942" s="48"/>
    </row>
    <row r="943" spans="11:12">
      <c r="K943" s="47"/>
      <c r="L943" s="48"/>
    </row>
    <row r="944" spans="11:12">
      <c r="K944" s="47"/>
      <c r="L944" s="48"/>
    </row>
    <row r="945" spans="11:12">
      <c r="K945" s="47"/>
      <c r="L945" s="48"/>
    </row>
    <row r="946" spans="11:12">
      <c r="K946" s="47"/>
      <c r="L946" s="48"/>
    </row>
    <row r="947" spans="11:12">
      <c r="K947" s="47"/>
      <c r="L947" s="48"/>
    </row>
    <row r="948" spans="11:12">
      <c r="K948" s="47"/>
      <c r="L948" s="48"/>
    </row>
    <row r="949" spans="11:12">
      <c r="K949" s="47"/>
      <c r="L949" s="48"/>
    </row>
    <row r="950" spans="11:12">
      <c r="K950" s="47"/>
      <c r="L950" s="48"/>
    </row>
    <row r="951" spans="11:12">
      <c r="K951" s="47"/>
      <c r="L951" s="48"/>
    </row>
    <row r="952" spans="11:12">
      <c r="K952" s="47"/>
      <c r="L952" s="48"/>
    </row>
    <row r="953" spans="11:12">
      <c r="K953" s="47"/>
      <c r="L953" s="48"/>
    </row>
    <row r="954" spans="11:12">
      <c r="K954" s="47"/>
      <c r="L954" s="48"/>
    </row>
    <row r="955" spans="11:12">
      <c r="K955" s="47"/>
      <c r="L955" s="48"/>
    </row>
    <row r="956" spans="11:12">
      <c r="K956" s="47"/>
      <c r="L956" s="48"/>
    </row>
    <row r="957" spans="11:12">
      <c r="K957" s="47"/>
      <c r="L957" s="48"/>
    </row>
    <row r="958" spans="11:12">
      <c r="K958" s="47"/>
      <c r="L958" s="48"/>
    </row>
    <row r="959" spans="11:12">
      <c r="K959" s="47"/>
      <c r="L959" s="48"/>
    </row>
    <row r="960" spans="11:12">
      <c r="K960" s="47"/>
      <c r="L960" s="48"/>
    </row>
    <row r="961" spans="11:12">
      <c r="K961" s="47"/>
      <c r="L961" s="48"/>
    </row>
    <row r="962" spans="11:12">
      <c r="K962" s="47"/>
      <c r="L962" s="48"/>
    </row>
    <row r="963" spans="11:12">
      <c r="K963" s="47"/>
      <c r="L963" s="48"/>
    </row>
    <row r="964" spans="11:12">
      <c r="K964" s="47"/>
      <c r="L964" s="48"/>
    </row>
    <row r="965" spans="11:12">
      <c r="K965" s="47"/>
      <c r="L965" s="48"/>
    </row>
    <row r="966" spans="11:12">
      <c r="K966" s="47"/>
      <c r="L966" s="48"/>
    </row>
    <row r="967" spans="11:12">
      <c r="K967" s="47"/>
      <c r="L967" s="48"/>
    </row>
    <row r="968" spans="11:12">
      <c r="K968" s="47"/>
      <c r="L968" s="48"/>
    </row>
    <row r="969" spans="11:12">
      <c r="K969" s="47"/>
      <c r="L969" s="48"/>
    </row>
    <row r="970" spans="11:12">
      <c r="K970" s="47"/>
      <c r="L970" s="48"/>
    </row>
    <row r="971" spans="11:12">
      <c r="K971" s="47"/>
      <c r="L971" s="48"/>
    </row>
    <row r="972" spans="11:12">
      <c r="K972" s="47"/>
      <c r="L972" s="48"/>
    </row>
    <row r="973" spans="11:12">
      <c r="K973" s="47"/>
      <c r="L973" s="48"/>
    </row>
    <row r="974" spans="11:12">
      <c r="K974" s="47"/>
      <c r="L974" s="48"/>
    </row>
    <row r="975" spans="11:12">
      <c r="K975" s="47"/>
      <c r="L975" s="48"/>
    </row>
    <row r="976" spans="11:12">
      <c r="K976" s="47"/>
      <c r="L976" s="48"/>
    </row>
    <row r="977" spans="11:12">
      <c r="K977" s="47"/>
      <c r="L977" s="48"/>
    </row>
    <row r="978" spans="11:12">
      <c r="K978" s="47"/>
      <c r="L978" s="48"/>
    </row>
    <row r="979" spans="11:12">
      <c r="K979" s="47"/>
      <c r="L979" s="48"/>
    </row>
    <row r="980" spans="11:12">
      <c r="K980" s="47"/>
      <c r="L980" s="48"/>
    </row>
    <row r="981" spans="11:12">
      <c r="K981" s="47"/>
      <c r="L981" s="48"/>
    </row>
    <row r="982" spans="11:12">
      <c r="K982" s="47"/>
      <c r="L982" s="48"/>
    </row>
    <row r="983" spans="11:12">
      <c r="K983" s="47"/>
      <c r="L983" s="48"/>
    </row>
    <row r="984" spans="11:12">
      <c r="K984" s="47"/>
      <c r="L984" s="48"/>
    </row>
    <row r="985" spans="11:12">
      <c r="K985" s="47"/>
      <c r="L985" s="48"/>
    </row>
    <row r="986" spans="11:12">
      <c r="K986" s="47"/>
      <c r="L986" s="48"/>
    </row>
    <row r="987" spans="11:12">
      <c r="K987" s="47"/>
      <c r="L987" s="48"/>
    </row>
    <row r="988" spans="11:12">
      <c r="K988" s="47"/>
      <c r="L988" s="48"/>
    </row>
    <row r="989" spans="11:12">
      <c r="K989" s="47"/>
      <c r="L989" s="48"/>
    </row>
    <row r="990" spans="11:12">
      <c r="K990" s="47"/>
      <c r="L990" s="48"/>
    </row>
    <row r="991" spans="11:12">
      <c r="K991" s="47"/>
      <c r="L991" s="48"/>
    </row>
    <row r="992" spans="11:12">
      <c r="K992" s="47"/>
      <c r="L992" s="48"/>
    </row>
    <row r="993" spans="11:12">
      <c r="K993" s="47"/>
      <c r="L993" s="48"/>
    </row>
    <row r="994" spans="11:12">
      <c r="K994" s="47"/>
      <c r="L994" s="48"/>
    </row>
    <row r="995" spans="11:12">
      <c r="K995" s="47"/>
      <c r="L995" s="48"/>
    </row>
    <row r="996" spans="11:12">
      <c r="K996" s="47"/>
      <c r="L996" s="48"/>
    </row>
    <row r="997" spans="11:12">
      <c r="K997" s="47"/>
      <c r="L997" s="48"/>
    </row>
    <row r="998" spans="11:12">
      <c r="K998" s="47"/>
      <c r="L998" s="48"/>
    </row>
    <row r="999" spans="11:12">
      <c r="K999" s="47"/>
      <c r="L999" s="48"/>
    </row>
    <row r="1000" spans="11:12">
      <c r="K1000" s="47"/>
      <c r="L1000" s="48"/>
    </row>
    <row r="1001" spans="11:12">
      <c r="K1001" s="47"/>
      <c r="L1001" s="48"/>
    </row>
    <row r="1002" spans="11:12">
      <c r="K1002" s="47"/>
      <c r="L1002" s="48"/>
    </row>
    <row r="1003" spans="11:12">
      <c r="K1003" s="47"/>
      <c r="L1003" s="48"/>
    </row>
    <row r="1004" spans="11:12">
      <c r="K1004" s="47"/>
      <c r="L1004" s="48"/>
    </row>
    <row r="1005" spans="11:12">
      <c r="K1005" s="47"/>
      <c r="L1005" s="48"/>
    </row>
    <row r="1006" spans="11:12">
      <c r="K1006" s="47"/>
      <c r="L1006" s="48"/>
    </row>
    <row r="1007" spans="11:12">
      <c r="K1007" s="47"/>
      <c r="L1007" s="48"/>
    </row>
    <row r="1008" spans="11:12">
      <c r="K1008" s="47"/>
      <c r="L1008" s="48"/>
    </row>
    <row r="1009" spans="11:12">
      <c r="K1009" s="47"/>
      <c r="L1009" s="48"/>
    </row>
    <row r="1010" spans="11:12">
      <c r="K1010" s="47"/>
      <c r="L1010" s="48"/>
    </row>
    <row r="1011" spans="11:12">
      <c r="K1011" s="47"/>
      <c r="L1011" s="48"/>
    </row>
    <row r="1012" spans="11:12">
      <c r="K1012" s="47"/>
      <c r="L1012" s="48"/>
    </row>
    <row r="1013" spans="11:12">
      <c r="K1013" s="47"/>
      <c r="L1013" s="48"/>
    </row>
    <row r="1014" spans="11:12">
      <c r="K1014" s="47"/>
      <c r="L1014" s="48"/>
    </row>
    <row r="1015" spans="11:12">
      <c r="K1015" s="47"/>
      <c r="L1015" s="48"/>
    </row>
    <row r="1016" spans="11:12">
      <c r="K1016" s="47"/>
      <c r="L1016" s="48"/>
    </row>
    <row r="1017" spans="11:12">
      <c r="K1017" s="47"/>
      <c r="L1017" s="48"/>
    </row>
    <row r="1018" spans="11:12">
      <c r="K1018" s="47"/>
      <c r="L1018" s="48"/>
    </row>
    <row r="1019" spans="11:12">
      <c r="K1019" s="47"/>
      <c r="L1019" s="48"/>
    </row>
    <row r="1020" spans="11:12">
      <c r="K1020" s="47"/>
      <c r="L1020" s="48"/>
    </row>
    <row r="1021" spans="11:12">
      <c r="K1021" s="47"/>
      <c r="L1021" s="48"/>
    </row>
    <row r="1022" spans="11:12">
      <c r="K1022" s="47"/>
      <c r="L1022" s="48"/>
    </row>
    <row r="1023" spans="11:12">
      <c r="K1023" s="47"/>
      <c r="L1023" s="48"/>
    </row>
    <row r="1024" spans="11:12">
      <c r="K1024" s="47"/>
      <c r="L1024" s="48"/>
    </row>
    <row r="1025" spans="11:12">
      <c r="K1025" s="47"/>
      <c r="L1025" s="48"/>
    </row>
    <row r="1026" spans="11:12">
      <c r="K1026" s="47"/>
      <c r="L1026" s="48"/>
    </row>
    <row r="1027" spans="11:12">
      <c r="K1027" s="47"/>
      <c r="L1027" s="48"/>
    </row>
    <row r="1028" spans="11:12">
      <c r="K1028" s="47"/>
      <c r="L1028" s="48"/>
    </row>
    <row r="1029" spans="11:12">
      <c r="K1029" s="47"/>
      <c r="L1029" s="48"/>
    </row>
    <row r="1030" spans="11:12">
      <c r="K1030" s="47"/>
      <c r="L1030" s="48"/>
    </row>
    <row r="1031" spans="11:12">
      <c r="K1031" s="47"/>
      <c r="L1031" s="48"/>
    </row>
    <row r="1032" spans="11:12">
      <c r="K1032" s="47"/>
      <c r="L1032" s="48"/>
    </row>
    <row r="1033" spans="11:12">
      <c r="K1033" s="47"/>
      <c r="L1033" s="48"/>
    </row>
    <row r="1034" spans="11:12">
      <c r="K1034" s="47"/>
      <c r="L1034" s="48"/>
    </row>
    <row r="1035" spans="11:12">
      <c r="K1035" s="47"/>
      <c r="L1035" s="48"/>
    </row>
    <row r="1036" spans="11:12">
      <c r="K1036" s="47"/>
      <c r="L1036" s="48"/>
    </row>
    <row r="1037" spans="11:12">
      <c r="K1037" s="47"/>
      <c r="L1037" s="48"/>
    </row>
    <row r="1038" spans="11:12">
      <c r="K1038" s="47"/>
      <c r="L1038" s="48"/>
    </row>
    <row r="1039" spans="11:12">
      <c r="K1039" s="47"/>
      <c r="L1039" s="48"/>
    </row>
    <row r="1040" spans="11:12">
      <c r="K1040" s="47"/>
      <c r="L1040" s="48"/>
    </row>
    <row r="1041" spans="11:12">
      <c r="K1041" s="47"/>
      <c r="L1041" s="48"/>
    </row>
    <row r="1042" spans="11:12">
      <c r="K1042" s="47"/>
      <c r="L1042" s="48"/>
    </row>
    <row r="1043" spans="11:12">
      <c r="K1043" s="47"/>
      <c r="L1043" s="48"/>
    </row>
    <row r="1044" spans="11:12">
      <c r="K1044" s="47"/>
      <c r="L1044" s="48"/>
    </row>
    <row r="1045" spans="11:12">
      <c r="K1045" s="47"/>
      <c r="L1045" s="48"/>
    </row>
    <row r="1046" spans="11:12">
      <c r="K1046" s="47"/>
      <c r="L1046" s="48"/>
    </row>
    <row r="1047" spans="11:12">
      <c r="K1047" s="47"/>
      <c r="L1047" s="48"/>
    </row>
    <row r="1048" spans="11:12">
      <c r="K1048" s="47"/>
      <c r="L1048" s="48"/>
    </row>
    <row r="1049" spans="11:12">
      <c r="K1049" s="47"/>
      <c r="L1049" s="48"/>
    </row>
    <row r="1050" spans="11:12">
      <c r="K1050" s="47"/>
      <c r="L1050" s="48"/>
    </row>
    <row r="1051" spans="11:12">
      <c r="K1051" s="47"/>
      <c r="L1051" s="48"/>
    </row>
    <row r="1052" spans="11:12">
      <c r="K1052" s="47"/>
      <c r="L1052" s="48"/>
    </row>
    <row r="1053" spans="11:12">
      <c r="K1053" s="47"/>
      <c r="L1053" s="48"/>
    </row>
    <row r="1054" spans="11:12">
      <c r="K1054" s="47"/>
      <c r="L1054" s="48"/>
    </row>
    <row r="1055" spans="11:12">
      <c r="K1055" s="47"/>
      <c r="L1055" s="48"/>
    </row>
    <row r="1056" spans="11:12">
      <c r="K1056" s="47"/>
      <c r="L1056" s="48"/>
    </row>
    <row r="1057" spans="11:12">
      <c r="K1057" s="47"/>
      <c r="L1057" s="48"/>
    </row>
    <row r="1058" spans="11:12">
      <c r="K1058" s="47"/>
      <c r="L1058" s="48"/>
    </row>
    <row r="1059" spans="11:12">
      <c r="K1059" s="47"/>
      <c r="L1059" s="48"/>
    </row>
    <row r="1060" spans="11:12">
      <c r="K1060" s="47"/>
      <c r="L1060" s="48"/>
    </row>
    <row r="1061" spans="11:12">
      <c r="K1061" s="47"/>
      <c r="L1061" s="48"/>
    </row>
    <row r="1062" spans="11:12">
      <c r="K1062" s="47"/>
      <c r="L1062" s="48"/>
    </row>
    <row r="1063" spans="11:12">
      <c r="K1063" s="47"/>
      <c r="L1063" s="48"/>
    </row>
    <row r="1064" spans="11:12">
      <c r="K1064" s="47"/>
      <c r="L1064" s="48"/>
    </row>
    <row r="1065" spans="11:12">
      <c r="K1065" s="47"/>
      <c r="L1065" s="48"/>
    </row>
    <row r="1066" spans="11:12">
      <c r="K1066" s="47"/>
      <c r="L1066" s="48"/>
    </row>
    <row r="1067" spans="11:12">
      <c r="K1067" s="47"/>
      <c r="L1067" s="48"/>
    </row>
    <row r="1068" spans="11:12">
      <c r="K1068" s="47"/>
      <c r="L1068" s="48"/>
    </row>
    <row r="1069" spans="11:12">
      <c r="K1069" s="47"/>
      <c r="L1069" s="48"/>
    </row>
    <row r="1070" spans="11:12">
      <c r="K1070" s="47"/>
      <c r="L1070" s="48"/>
    </row>
    <row r="1071" spans="11:12">
      <c r="K1071" s="47"/>
      <c r="L1071" s="48"/>
    </row>
    <row r="1072" spans="11:12">
      <c r="K1072" s="47"/>
      <c r="L1072" s="48"/>
    </row>
    <row r="1073" spans="11:12">
      <c r="K1073" s="47"/>
      <c r="L1073" s="48"/>
    </row>
    <row r="1074" spans="11:12">
      <c r="K1074" s="47"/>
      <c r="L1074" s="48"/>
    </row>
    <row r="1075" spans="11:12">
      <c r="K1075" s="47"/>
      <c r="L1075" s="48"/>
    </row>
    <row r="1076" spans="11:12">
      <c r="K1076" s="47"/>
      <c r="L1076" s="48"/>
    </row>
    <row r="1077" spans="11:12">
      <c r="K1077" s="47"/>
      <c r="L1077" s="48"/>
    </row>
    <row r="1078" spans="11:12">
      <c r="K1078" s="47"/>
      <c r="L1078" s="48"/>
    </row>
    <row r="1079" spans="11:12">
      <c r="K1079" s="47"/>
      <c r="L1079" s="48"/>
    </row>
    <row r="1080" spans="11:12">
      <c r="K1080" s="47"/>
      <c r="L1080" s="48"/>
    </row>
    <row r="1081" spans="11:12">
      <c r="K1081" s="47"/>
      <c r="L1081" s="48"/>
    </row>
    <row r="1082" spans="11:12">
      <c r="K1082" s="47"/>
      <c r="L1082" s="48"/>
    </row>
    <row r="1083" spans="11:12">
      <c r="K1083" s="47"/>
      <c r="L1083" s="48"/>
    </row>
    <row r="1084" spans="11:12">
      <c r="K1084" s="47"/>
      <c r="L1084" s="48"/>
    </row>
    <row r="1085" spans="11:12">
      <c r="K1085" s="47"/>
      <c r="L1085" s="48"/>
    </row>
    <row r="1086" spans="11:12">
      <c r="K1086" s="47"/>
      <c r="L1086" s="48"/>
    </row>
    <row r="1087" spans="11:12">
      <c r="K1087" s="47"/>
      <c r="L1087" s="48"/>
    </row>
    <row r="1088" spans="11:12">
      <c r="K1088" s="47"/>
      <c r="L1088" s="48"/>
    </row>
    <row r="1089" spans="11:12">
      <c r="K1089" s="47"/>
      <c r="L1089" s="48"/>
    </row>
    <row r="1090" spans="11:12">
      <c r="K1090" s="47"/>
      <c r="L1090" s="48"/>
    </row>
    <row r="1091" spans="11:12">
      <c r="K1091" s="47"/>
      <c r="L1091" s="48"/>
    </row>
    <row r="1092" spans="11:12">
      <c r="K1092" s="47"/>
      <c r="L1092" s="48"/>
    </row>
    <row r="1093" spans="11:12">
      <c r="K1093" s="47"/>
      <c r="L1093" s="48"/>
    </row>
    <row r="1094" spans="11:12">
      <c r="K1094" s="47"/>
      <c r="L1094" s="48"/>
    </row>
    <row r="1095" spans="11:12">
      <c r="K1095" s="47"/>
      <c r="L1095" s="48"/>
    </row>
    <row r="1096" spans="11:12">
      <c r="K1096" s="47"/>
      <c r="L1096" s="48"/>
    </row>
    <row r="1097" spans="11:12">
      <c r="K1097" s="47"/>
      <c r="L1097" s="48"/>
    </row>
    <row r="1098" spans="11:12">
      <c r="K1098" s="47"/>
      <c r="L1098" s="48"/>
    </row>
    <row r="1099" spans="11:12">
      <c r="K1099" s="47"/>
      <c r="L1099" s="48"/>
    </row>
    <row r="1100" spans="11:12">
      <c r="K1100" s="47"/>
      <c r="L1100" s="48"/>
    </row>
    <row r="1101" spans="11:12">
      <c r="K1101" s="47"/>
      <c r="L1101" s="48"/>
    </row>
    <row r="1102" spans="11:12">
      <c r="K1102" s="47"/>
      <c r="L1102" s="48"/>
    </row>
    <row r="1103" spans="11:12">
      <c r="K1103" s="47"/>
      <c r="L1103" s="48"/>
    </row>
    <row r="1104" spans="11:12">
      <c r="K1104" s="47"/>
      <c r="L1104" s="48"/>
    </row>
    <row r="1105" spans="11:12">
      <c r="K1105" s="47"/>
      <c r="L1105" s="48"/>
    </row>
    <row r="1106" spans="11:12">
      <c r="K1106" s="47"/>
      <c r="L1106" s="48"/>
    </row>
    <row r="1107" spans="11:12">
      <c r="K1107" s="47"/>
      <c r="L1107" s="48"/>
    </row>
    <row r="1108" spans="11:12">
      <c r="K1108" s="47"/>
      <c r="L1108" s="48"/>
    </row>
    <row r="1109" spans="11:12">
      <c r="K1109" s="47"/>
      <c r="L1109" s="48"/>
    </row>
    <row r="1110" spans="11:12">
      <c r="K1110" s="47"/>
      <c r="L1110" s="48"/>
    </row>
    <row r="1111" spans="11:12">
      <c r="K1111" s="47"/>
      <c r="L1111" s="48"/>
    </row>
    <row r="1112" spans="11:12">
      <c r="K1112" s="47"/>
      <c r="L1112" s="48"/>
    </row>
    <row r="1113" spans="11:12">
      <c r="K1113" s="47"/>
      <c r="L1113" s="48"/>
    </row>
    <row r="1114" spans="11:12">
      <c r="K1114" s="47"/>
      <c r="L1114" s="48"/>
    </row>
    <row r="1115" spans="11:12">
      <c r="K1115" s="47"/>
      <c r="L1115" s="48"/>
    </row>
    <row r="1116" spans="11:12">
      <c r="K1116" s="47"/>
      <c r="L1116" s="48"/>
    </row>
    <row r="1117" spans="11:12">
      <c r="K1117" s="47"/>
      <c r="L1117" s="48"/>
    </row>
    <row r="1118" spans="11:12">
      <c r="K1118" s="47"/>
      <c r="L1118" s="48"/>
    </row>
    <row r="1119" spans="11:12">
      <c r="K1119" s="47"/>
      <c r="L1119" s="48"/>
    </row>
    <row r="1120" spans="11:12">
      <c r="K1120" s="47"/>
      <c r="L1120" s="48"/>
    </row>
    <row r="1121" spans="11:12">
      <c r="K1121" s="47"/>
      <c r="L1121" s="48"/>
    </row>
    <row r="1122" spans="11:12">
      <c r="K1122" s="47"/>
      <c r="L1122" s="48"/>
    </row>
    <row r="1123" spans="11:12">
      <c r="K1123" s="47"/>
      <c r="L1123" s="48"/>
    </row>
    <row r="1124" spans="11:12">
      <c r="K1124" s="47"/>
      <c r="L1124" s="48"/>
    </row>
    <row r="1125" spans="11:12">
      <c r="K1125" s="47"/>
      <c r="L1125" s="48"/>
    </row>
    <row r="1126" spans="11:12">
      <c r="K1126" s="47"/>
      <c r="L1126" s="48"/>
    </row>
    <row r="1127" spans="11:12">
      <c r="K1127" s="47"/>
      <c r="L1127" s="48"/>
    </row>
    <row r="1128" spans="11:12">
      <c r="K1128" s="47"/>
      <c r="L1128" s="48"/>
    </row>
    <row r="1129" spans="11:12">
      <c r="K1129" s="47"/>
      <c r="L1129" s="48"/>
    </row>
    <row r="1130" spans="11:12">
      <c r="K1130" s="47"/>
      <c r="L1130" s="48"/>
    </row>
    <row r="1131" spans="11:12">
      <c r="K1131" s="47"/>
      <c r="L1131" s="48"/>
    </row>
    <row r="1132" spans="11:12">
      <c r="K1132" s="47"/>
      <c r="L1132" s="48"/>
    </row>
    <row r="1133" spans="11:12">
      <c r="K1133" s="47"/>
      <c r="L1133" s="48"/>
    </row>
    <row r="1134" spans="11:12">
      <c r="K1134" s="47"/>
      <c r="L1134" s="48"/>
    </row>
    <row r="1135" spans="11:12">
      <c r="K1135" s="47"/>
      <c r="L1135" s="48"/>
    </row>
    <row r="1136" spans="11:12">
      <c r="K1136" s="47"/>
      <c r="L1136" s="48"/>
    </row>
    <row r="1137" spans="11:12">
      <c r="K1137" s="47"/>
      <c r="L1137" s="48"/>
    </row>
    <row r="1138" spans="11:12">
      <c r="K1138" s="47"/>
      <c r="L1138" s="48"/>
    </row>
    <row r="1139" spans="11:12">
      <c r="K1139" s="47"/>
      <c r="L1139" s="48"/>
    </row>
    <row r="1140" spans="11:12">
      <c r="K1140" s="47"/>
      <c r="L1140" s="48"/>
    </row>
    <row r="1141" spans="11:12">
      <c r="K1141" s="47"/>
      <c r="L1141" s="48"/>
    </row>
    <row r="1142" spans="11:12">
      <c r="K1142" s="47"/>
      <c r="L1142" s="48"/>
    </row>
    <row r="1143" spans="11:12">
      <c r="K1143" s="47"/>
      <c r="L1143" s="48"/>
    </row>
    <row r="1144" spans="11:12">
      <c r="K1144" s="47"/>
      <c r="L1144" s="48"/>
    </row>
    <row r="1145" spans="11:12">
      <c r="K1145" s="47"/>
      <c r="L1145" s="48"/>
    </row>
    <row r="1146" spans="11:12">
      <c r="K1146" s="47"/>
      <c r="L1146" s="48"/>
    </row>
    <row r="1147" spans="11:12">
      <c r="K1147" s="47"/>
      <c r="L1147" s="48"/>
    </row>
    <row r="1148" spans="11:12">
      <c r="K1148" s="47"/>
      <c r="L1148" s="48"/>
    </row>
    <row r="1149" spans="11:12">
      <c r="K1149" s="47"/>
      <c r="L1149" s="48"/>
    </row>
    <row r="1150" spans="11:12">
      <c r="K1150" s="47"/>
      <c r="L1150" s="48"/>
    </row>
    <row r="1151" spans="11:12">
      <c r="K1151" s="47"/>
      <c r="L1151" s="48"/>
    </row>
    <row r="1152" spans="11:12">
      <c r="K1152" s="47"/>
      <c r="L1152" s="48"/>
    </row>
    <row r="1153" spans="11:12">
      <c r="K1153" s="47"/>
      <c r="L1153" s="48"/>
    </row>
    <row r="1154" spans="11:12">
      <c r="K1154" s="47"/>
      <c r="L1154" s="48"/>
    </row>
    <row r="1155" spans="11:12">
      <c r="K1155" s="47"/>
      <c r="L1155" s="48"/>
    </row>
    <row r="1156" spans="11:12">
      <c r="K1156" s="47"/>
      <c r="L1156" s="48"/>
    </row>
    <row r="1157" spans="11:12">
      <c r="K1157" s="47"/>
      <c r="L1157" s="48"/>
    </row>
    <row r="1158" spans="11:12">
      <c r="K1158" s="47"/>
      <c r="L1158" s="48"/>
    </row>
    <row r="1159" spans="11:12">
      <c r="K1159" s="47"/>
      <c r="L1159" s="48"/>
    </row>
    <row r="1160" spans="11:12">
      <c r="K1160" s="47"/>
      <c r="L1160" s="48"/>
    </row>
    <row r="1161" spans="11:12">
      <c r="K1161" s="47"/>
      <c r="L1161" s="48"/>
    </row>
    <row r="1162" spans="11:12">
      <c r="K1162" s="47"/>
      <c r="L1162" s="48"/>
    </row>
    <row r="1163" spans="11:12">
      <c r="K1163" s="47"/>
      <c r="L1163" s="48"/>
    </row>
    <row r="1164" spans="11:12">
      <c r="K1164" s="47"/>
      <c r="L1164" s="48"/>
    </row>
    <row r="1165" spans="11:12">
      <c r="K1165" s="47"/>
      <c r="L1165" s="48"/>
    </row>
    <row r="1166" spans="11:12">
      <c r="K1166" s="47"/>
      <c r="L1166" s="48"/>
    </row>
    <row r="1167" spans="11:12">
      <c r="K1167" s="47"/>
      <c r="L1167" s="48"/>
    </row>
    <row r="1168" spans="11:12">
      <c r="K1168" s="47"/>
      <c r="L1168" s="48"/>
    </row>
    <row r="1169" spans="11:12">
      <c r="K1169" s="47"/>
      <c r="L1169" s="48"/>
    </row>
    <row r="1170" spans="11:12">
      <c r="K1170" s="47"/>
      <c r="L1170" s="48"/>
    </row>
    <row r="1171" spans="11:12">
      <c r="K1171" s="47"/>
      <c r="L1171" s="48"/>
    </row>
    <row r="1172" spans="11:12">
      <c r="K1172" s="47"/>
      <c r="L1172" s="48"/>
    </row>
    <row r="1173" spans="11:12">
      <c r="K1173" s="47"/>
      <c r="L1173" s="48"/>
    </row>
    <row r="1174" spans="11:12">
      <c r="K1174" s="47"/>
      <c r="L1174" s="48"/>
    </row>
    <row r="1175" spans="11:12">
      <c r="K1175" s="47"/>
      <c r="L1175" s="48"/>
    </row>
    <row r="1176" spans="11:12">
      <c r="K1176" s="47"/>
      <c r="L1176" s="48"/>
    </row>
    <row r="1177" spans="11:12">
      <c r="K1177" s="47"/>
      <c r="L1177" s="48"/>
    </row>
    <row r="1178" spans="11:12">
      <c r="K1178" s="47"/>
      <c r="L1178" s="48"/>
    </row>
    <row r="1179" spans="11:12">
      <c r="K1179" s="47"/>
      <c r="L1179" s="48"/>
    </row>
    <row r="1180" spans="11:12">
      <c r="K1180" s="47"/>
      <c r="L1180" s="48"/>
    </row>
    <row r="1181" spans="11:12">
      <c r="K1181" s="47"/>
      <c r="L1181" s="48"/>
    </row>
    <row r="1182" spans="11:12">
      <c r="K1182" s="47"/>
      <c r="L1182" s="48"/>
    </row>
    <row r="1183" spans="11:12">
      <c r="K1183" s="47"/>
      <c r="L1183" s="48"/>
    </row>
    <row r="1184" spans="11:12">
      <c r="K1184" s="47"/>
      <c r="L1184" s="48"/>
    </row>
    <row r="1185" spans="11:12">
      <c r="K1185" s="47"/>
      <c r="L1185" s="48"/>
    </row>
    <row r="1186" spans="11:12">
      <c r="K1186" s="47"/>
      <c r="L1186" s="48"/>
    </row>
    <row r="1187" spans="11:12">
      <c r="K1187" s="47"/>
      <c r="L1187" s="48"/>
    </row>
    <row r="1188" spans="11:12">
      <c r="K1188" s="47"/>
      <c r="L1188" s="48"/>
    </row>
    <row r="1189" spans="11:12">
      <c r="K1189" s="47"/>
      <c r="L1189" s="48"/>
    </row>
    <row r="1190" spans="11:12">
      <c r="K1190" s="47"/>
      <c r="L1190" s="48"/>
    </row>
    <row r="1191" spans="11:12">
      <c r="K1191" s="47"/>
      <c r="L1191" s="48"/>
    </row>
    <row r="1192" spans="11:12">
      <c r="K1192" s="47"/>
      <c r="L1192" s="48"/>
    </row>
    <row r="1193" spans="11:12">
      <c r="K1193" s="47"/>
      <c r="L1193" s="48"/>
    </row>
    <row r="1194" spans="11:12">
      <c r="K1194" s="47"/>
      <c r="L1194" s="48"/>
    </row>
    <row r="1195" spans="11:12">
      <c r="K1195" s="47"/>
      <c r="L1195" s="48"/>
    </row>
    <row r="1196" spans="11:12">
      <c r="K1196" s="47"/>
      <c r="L1196" s="48"/>
    </row>
    <row r="1197" spans="11:12">
      <c r="K1197" s="47"/>
      <c r="L1197" s="48"/>
    </row>
    <row r="1198" spans="11:12">
      <c r="K1198" s="47"/>
      <c r="L1198" s="48"/>
    </row>
    <row r="1199" spans="11:12">
      <c r="K1199" s="47"/>
      <c r="L1199" s="48"/>
    </row>
    <row r="1200" spans="11:12">
      <c r="K1200" s="47"/>
      <c r="L1200" s="48"/>
    </row>
    <row r="1201" spans="11:12">
      <c r="K1201" s="47"/>
      <c r="L1201" s="48"/>
    </row>
    <row r="1202" spans="11:12">
      <c r="K1202" s="47"/>
      <c r="L1202" s="48"/>
    </row>
    <row r="1203" spans="11:12">
      <c r="K1203" s="47"/>
      <c r="L1203" s="48"/>
    </row>
    <row r="1204" spans="11:12">
      <c r="K1204" s="47"/>
      <c r="L1204" s="48"/>
    </row>
    <row r="1205" spans="11:12">
      <c r="K1205" s="47"/>
      <c r="L1205" s="48"/>
    </row>
    <row r="1206" spans="11:12">
      <c r="K1206" s="47"/>
      <c r="L1206" s="48"/>
    </row>
    <row r="1207" spans="11:12">
      <c r="K1207" s="47"/>
      <c r="L1207" s="48"/>
    </row>
    <row r="1208" spans="11:12">
      <c r="K1208" s="47"/>
      <c r="L1208" s="48"/>
    </row>
    <row r="1209" spans="11:12">
      <c r="K1209" s="47"/>
      <c r="L1209" s="48"/>
    </row>
    <row r="1210" spans="11:12">
      <c r="K1210" s="47"/>
      <c r="L1210" s="48"/>
    </row>
    <row r="1211" spans="11:12">
      <c r="K1211" s="47"/>
      <c r="L1211" s="48"/>
    </row>
    <row r="1212" spans="11:12">
      <c r="K1212" s="47"/>
      <c r="L1212" s="48"/>
    </row>
    <row r="1213" spans="11:12">
      <c r="K1213" s="47"/>
      <c r="L1213" s="48"/>
    </row>
    <row r="1214" spans="11:12">
      <c r="K1214" s="47"/>
      <c r="L1214" s="48"/>
    </row>
    <row r="1215" spans="11:12">
      <c r="K1215" s="47"/>
      <c r="L1215" s="48"/>
    </row>
    <row r="1216" spans="11:12">
      <c r="K1216" s="47"/>
      <c r="L1216" s="48"/>
    </row>
    <row r="1217" spans="11:12">
      <c r="K1217" s="47"/>
      <c r="L1217" s="48"/>
    </row>
    <row r="1218" spans="11:12">
      <c r="K1218" s="47"/>
      <c r="L1218" s="48"/>
    </row>
    <row r="1219" spans="11:12">
      <c r="K1219" s="47"/>
      <c r="L1219" s="48"/>
    </row>
    <row r="1220" spans="11:12">
      <c r="K1220" s="47"/>
      <c r="L1220" s="48"/>
    </row>
    <row r="1221" spans="11:12">
      <c r="K1221" s="47"/>
      <c r="L1221" s="48"/>
    </row>
    <row r="1222" spans="11:12">
      <c r="K1222" s="47"/>
      <c r="L1222" s="48"/>
    </row>
    <row r="1223" spans="11:12">
      <c r="K1223" s="47"/>
      <c r="L1223" s="48"/>
    </row>
    <row r="1224" spans="11:12">
      <c r="K1224" s="47"/>
      <c r="L1224" s="48"/>
    </row>
    <row r="1225" spans="11:12">
      <c r="K1225" s="47"/>
      <c r="L1225" s="48"/>
    </row>
    <row r="1226" spans="11:12">
      <c r="K1226" s="47"/>
      <c r="L1226" s="48"/>
    </row>
    <row r="1227" spans="11:12">
      <c r="K1227" s="47"/>
      <c r="L1227" s="48"/>
    </row>
    <row r="1228" spans="11:12">
      <c r="K1228" s="47"/>
      <c r="L1228" s="48"/>
    </row>
    <row r="1229" spans="11:12">
      <c r="K1229" s="47"/>
      <c r="L1229" s="48"/>
    </row>
    <row r="1230" spans="11:12">
      <c r="K1230" s="47"/>
      <c r="L1230" s="48"/>
    </row>
    <row r="1231" spans="11:12">
      <c r="K1231" s="47"/>
      <c r="L1231" s="48"/>
    </row>
    <row r="1232" spans="11:12">
      <c r="K1232" s="47"/>
      <c r="L1232" s="48"/>
    </row>
    <row r="1233" spans="11:12">
      <c r="K1233" s="47"/>
      <c r="L1233" s="48"/>
    </row>
    <row r="1234" spans="11:12">
      <c r="K1234" s="47"/>
      <c r="L1234" s="48"/>
    </row>
    <row r="1235" spans="11:12">
      <c r="K1235" s="47"/>
      <c r="L1235" s="48"/>
    </row>
    <row r="1236" spans="11:12">
      <c r="K1236" s="47"/>
      <c r="L1236" s="48"/>
    </row>
    <row r="1237" spans="11:12">
      <c r="K1237" s="47"/>
      <c r="L1237" s="48"/>
    </row>
    <row r="1238" spans="11:12">
      <c r="K1238" s="47"/>
      <c r="L1238" s="48"/>
    </row>
    <row r="1239" spans="11:12">
      <c r="K1239" s="47"/>
      <c r="L1239" s="48"/>
    </row>
    <row r="1240" spans="11:12">
      <c r="K1240" s="47"/>
      <c r="L1240" s="48"/>
    </row>
    <row r="1241" spans="11:12">
      <c r="K1241" s="47"/>
      <c r="L1241" s="48"/>
    </row>
    <row r="1242" spans="11:12">
      <c r="K1242" s="47"/>
      <c r="L1242" s="48"/>
    </row>
    <row r="1243" spans="11:12">
      <c r="K1243" s="47"/>
      <c r="L1243" s="48"/>
    </row>
    <row r="1244" spans="11:12">
      <c r="K1244" s="47"/>
      <c r="L1244" s="48"/>
    </row>
    <row r="1245" spans="11:12">
      <c r="K1245" s="47"/>
      <c r="L1245" s="48"/>
    </row>
    <row r="1246" spans="11:12">
      <c r="K1246" s="47"/>
      <c r="L1246" s="48"/>
    </row>
    <row r="1247" spans="11:12">
      <c r="K1247" s="47"/>
      <c r="L1247" s="48"/>
    </row>
    <row r="1248" spans="11:12">
      <c r="K1248" s="47"/>
      <c r="L1248" s="48"/>
    </row>
    <row r="1249" spans="11:12">
      <c r="K1249" s="47"/>
      <c r="L1249" s="48"/>
    </row>
    <row r="1250" spans="11:12">
      <c r="K1250" s="47"/>
      <c r="L1250" s="48"/>
    </row>
    <row r="1251" spans="11:12">
      <c r="K1251" s="47"/>
      <c r="L1251" s="48"/>
    </row>
    <row r="1252" spans="11:12">
      <c r="K1252" s="47"/>
      <c r="L1252" s="48"/>
    </row>
    <row r="1253" spans="11:12">
      <c r="K1253" s="47"/>
      <c r="L1253" s="48"/>
    </row>
    <row r="1254" spans="11:12">
      <c r="K1254" s="47"/>
      <c r="L1254" s="48"/>
    </row>
    <row r="1255" spans="11:12">
      <c r="K1255" s="47"/>
      <c r="L1255" s="48"/>
    </row>
    <row r="1256" spans="11:12">
      <c r="K1256" s="47"/>
      <c r="L1256" s="48"/>
    </row>
    <row r="1257" spans="11:12">
      <c r="K1257" s="47"/>
      <c r="L1257" s="48"/>
    </row>
    <row r="1258" spans="11:12">
      <c r="K1258" s="47"/>
      <c r="L1258" s="48"/>
    </row>
    <row r="1259" spans="11:12">
      <c r="K1259" s="47"/>
      <c r="L1259" s="48"/>
    </row>
    <row r="1260" spans="11:12">
      <c r="K1260" s="47"/>
      <c r="L1260" s="48"/>
    </row>
    <row r="1261" spans="11:12">
      <c r="K1261" s="47"/>
      <c r="L1261" s="48"/>
    </row>
    <row r="1262" spans="11:12">
      <c r="K1262" s="47"/>
      <c r="L1262" s="48"/>
    </row>
    <row r="1263" spans="11:12">
      <c r="K1263" s="47"/>
      <c r="L1263" s="48"/>
    </row>
    <row r="1264" spans="11:12">
      <c r="K1264" s="47"/>
      <c r="L1264" s="48"/>
    </row>
    <row r="1265" spans="11:12">
      <c r="K1265" s="47"/>
      <c r="L1265" s="48"/>
    </row>
    <row r="1266" spans="11:12">
      <c r="K1266" s="47"/>
      <c r="L1266" s="48"/>
    </row>
    <row r="1267" spans="11:12">
      <c r="K1267" s="47"/>
      <c r="L1267" s="48"/>
    </row>
    <row r="1268" spans="11:12">
      <c r="K1268" s="47"/>
      <c r="L1268" s="48"/>
    </row>
    <row r="1269" spans="11:12">
      <c r="K1269" s="47"/>
      <c r="L1269" s="48"/>
    </row>
    <row r="1270" spans="11:12">
      <c r="K1270" s="47"/>
      <c r="L1270" s="48"/>
    </row>
    <row r="1271" spans="11:12">
      <c r="K1271" s="47"/>
      <c r="L1271" s="48"/>
    </row>
    <row r="1272" spans="11:12">
      <c r="K1272" s="47"/>
      <c r="L1272" s="48"/>
    </row>
    <row r="1273" spans="11:12">
      <c r="K1273" s="47"/>
      <c r="L1273" s="48"/>
    </row>
    <row r="1274" spans="11:12">
      <c r="K1274" s="47"/>
      <c r="L1274" s="48"/>
    </row>
    <row r="1275" spans="11:12">
      <c r="K1275" s="47"/>
      <c r="L1275" s="48"/>
    </row>
    <row r="1276" spans="11:12">
      <c r="K1276" s="47"/>
      <c r="L1276" s="48"/>
    </row>
    <row r="1277" spans="11:12">
      <c r="K1277" s="47"/>
      <c r="L1277" s="48"/>
    </row>
    <row r="1278" spans="11:12">
      <c r="K1278" s="47"/>
      <c r="L1278" s="48"/>
    </row>
    <row r="1279" spans="11:12">
      <c r="K1279" s="47"/>
      <c r="L1279" s="48"/>
    </row>
    <row r="1280" spans="11:12">
      <c r="K1280" s="47"/>
      <c r="L1280" s="48"/>
    </row>
    <row r="1281" spans="11:12">
      <c r="K1281" s="47"/>
      <c r="L1281" s="48"/>
    </row>
    <row r="1282" spans="11:12">
      <c r="K1282" s="47"/>
      <c r="L1282" s="48"/>
    </row>
    <row r="1283" spans="11:12">
      <c r="K1283" s="47"/>
      <c r="L1283" s="48"/>
    </row>
    <row r="1284" spans="11:12">
      <c r="K1284" s="47"/>
      <c r="L1284" s="48"/>
    </row>
    <row r="1285" spans="11:12">
      <c r="K1285" s="47"/>
      <c r="L1285" s="48"/>
    </row>
    <row r="1286" spans="11:12">
      <c r="K1286" s="47"/>
      <c r="L1286" s="48"/>
    </row>
    <row r="1287" spans="11:12">
      <c r="K1287" s="47"/>
      <c r="L1287" s="48"/>
    </row>
    <row r="1288" spans="11:12">
      <c r="K1288" s="47"/>
      <c r="L1288" s="48"/>
    </row>
    <row r="1289" spans="11:12">
      <c r="K1289" s="47"/>
      <c r="L1289" s="48"/>
    </row>
    <row r="1290" spans="11:12">
      <c r="K1290" s="47"/>
      <c r="L1290" s="48"/>
    </row>
    <row r="1291" spans="11:12">
      <c r="K1291" s="47"/>
      <c r="L1291" s="48"/>
    </row>
    <row r="1292" spans="11:12">
      <c r="K1292" s="47"/>
      <c r="L1292" s="48"/>
    </row>
    <row r="1293" spans="11:12">
      <c r="K1293" s="47"/>
      <c r="L1293" s="48"/>
    </row>
    <row r="1294" spans="11:12">
      <c r="K1294" s="47"/>
      <c r="L1294" s="48"/>
    </row>
    <row r="1295" spans="11:12">
      <c r="K1295" s="47"/>
      <c r="L1295" s="48"/>
    </row>
    <row r="1296" spans="11:12">
      <c r="K1296" s="47"/>
      <c r="L1296" s="48"/>
    </row>
    <row r="1297" spans="11:12">
      <c r="K1297" s="47"/>
      <c r="L1297" s="48"/>
    </row>
    <row r="1298" spans="11:12">
      <c r="K1298" s="47"/>
      <c r="L1298" s="48"/>
    </row>
    <row r="1299" spans="11:12">
      <c r="K1299" s="47"/>
      <c r="L1299" s="48"/>
    </row>
    <row r="1300" spans="11:12">
      <c r="K1300" s="47"/>
      <c r="L1300" s="48"/>
    </row>
    <row r="1301" spans="11:12">
      <c r="K1301" s="47"/>
      <c r="L1301" s="48"/>
    </row>
    <row r="1302" spans="11:12">
      <c r="K1302" s="47"/>
      <c r="L1302" s="48"/>
    </row>
    <row r="1303" spans="11:12">
      <c r="K1303" s="47"/>
      <c r="L1303" s="48"/>
    </row>
    <row r="1304" spans="11:12">
      <c r="K1304" s="47"/>
      <c r="L1304" s="48"/>
    </row>
    <row r="1305" spans="11:12">
      <c r="K1305" s="47"/>
      <c r="L1305" s="48"/>
    </row>
    <row r="1306" spans="11:12">
      <c r="K1306" s="47"/>
      <c r="L1306" s="48"/>
    </row>
    <row r="1307" spans="11:12">
      <c r="K1307" s="47"/>
      <c r="L1307" s="48"/>
    </row>
    <row r="1308" spans="11:12">
      <c r="K1308" s="47"/>
      <c r="L1308" s="48"/>
    </row>
    <row r="1309" spans="11:12">
      <c r="K1309" s="47"/>
      <c r="L1309" s="48"/>
    </row>
    <row r="1310" spans="11:12">
      <c r="K1310" s="47"/>
      <c r="L1310" s="48"/>
    </row>
    <row r="1311" spans="11:12">
      <c r="K1311" s="47"/>
      <c r="L1311" s="48"/>
    </row>
    <row r="1312" spans="11:12">
      <c r="K1312" s="47"/>
      <c r="L1312" s="48"/>
    </row>
    <row r="1313" spans="11:12">
      <c r="K1313" s="47"/>
      <c r="L1313" s="48"/>
    </row>
    <row r="1314" spans="11:12">
      <c r="K1314" s="47"/>
      <c r="L1314" s="48"/>
    </row>
    <row r="1315" spans="11:12">
      <c r="K1315" s="47"/>
      <c r="L1315" s="48"/>
    </row>
    <row r="1316" spans="11:12">
      <c r="K1316" s="47"/>
      <c r="L1316" s="48"/>
    </row>
    <row r="1317" spans="11:12">
      <c r="K1317" s="47"/>
      <c r="L1317" s="48"/>
    </row>
    <row r="1318" spans="11:12">
      <c r="K1318" s="47"/>
      <c r="L1318" s="48"/>
    </row>
    <row r="1319" spans="11:12">
      <c r="K1319" s="47"/>
      <c r="L1319" s="48"/>
    </row>
    <row r="1320" spans="11:12">
      <c r="K1320" s="47"/>
      <c r="L1320" s="48"/>
    </row>
    <row r="1321" spans="11:12">
      <c r="K1321" s="47"/>
      <c r="L1321" s="48"/>
    </row>
    <row r="1322" spans="11:12">
      <c r="K1322" s="47"/>
      <c r="L1322" s="48"/>
    </row>
    <row r="1323" spans="11:12">
      <c r="K1323" s="47"/>
      <c r="L1323" s="48"/>
    </row>
    <row r="1324" spans="11:12">
      <c r="K1324" s="47"/>
      <c r="L1324" s="48"/>
    </row>
    <row r="1325" spans="11:12">
      <c r="K1325" s="47"/>
      <c r="L1325" s="48"/>
    </row>
    <row r="1326" spans="11:12">
      <c r="K1326" s="47"/>
      <c r="L1326" s="48"/>
    </row>
    <row r="1327" spans="11:12">
      <c r="K1327" s="47"/>
      <c r="L1327" s="48"/>
    </row>
    <row r="1328" spans="11:12">
      <c r="K1328" s="47"/>
      <c r="L1328" s="48"/>
    </row>
    <row r="1329" spans="11:12">
      <c r="K1329" s="47"/>
      <c r="L1329" s="48"/>
    </row>
    <row r="1330" spans="11:12">
      <c r="K1330" s="47"/>
      <c r="L1330" s="48"/>
    </row>
    <row r="1331" spans="11:12">
      <c r="K1331" s="47"/>
      <c r="L1331" s="48"/>
    </row>
    <row r="1332" spans="11:12">
      <c r="K1332" s="47"/>
      <c r="L1332" s="48"/>
    </row>
    <row r="1333" spans="11:12">
      <c r="K1333" s="47"/>
      <c r="L1333" s="48"/>
    </row>
    <row r="1334" spans="11:12">
      <c r="K1334" s="47"/>
      <c r="L1334" s="48"/>
    </row>
    <row r="1335" spans="11:12">
      <c r="K1335" s="47"/>
      <c r="L1335" s="48"/>
    </row>
    <row r="1336" spans="11:12">
      <c r="K1336" s="47"/>
      <c r="L1336" s="48"/>
    </row>
    <row r="1337" spans="11:12">
      <c r="K1337" s="47"/>
      <c r="L1337" s="48"/>
    </row>
    <row r="1338" spans="11:12">
      <c r="K1338" s="47"/>
      <c r="L1338" s="48"/>
    </row>
    <row r="1339" spans="11:12">
      <c r="K1339" s="47"/>
      <c r="L1339" s="48"/>
    </row>
    <row r="1340" spans="11:12">
      <c r="K1340" s="47"/>
      <c r="L1340" s="48"/>
    </row>
    <row r="1341" spans="11:12">
      <c r="K1341" s="47"/>
      <c r="L1341" s="48"/>
    </row>
    <row r="1342" spans="11:12">
      <c r="K1342" s="47"/>
      <c r="L1342" s="48"/>
    </row>
    <row r="1343" spans="11:12">
      <c r="K1343" s="47"/>
      <c r="L1343" s="48"/>
    </row>
    <row r="1344" spans="11:12">
      <c r="K1344" s="47"/>
      <c r="L1344" s="48"/>
    </row>
    <row r="1345" spans="11:12">
      <c r="K1345" s="47"/>
      <c r="L1345" s="48"/>
    </row>
    <row r="1346" spans="11:12">
      <c r="K1346" s="47"/>
      <c r="L1346" s="48"/>
    </row>
    <row r="1347" spans="11:12">
      <c r="K1347" s="47"/>
      <c r="L1347" s="48"/>
    </row>
    <row r="1348" spans="11:12">
      <c r="K1348" s="47"/>
      <c r="L1348" s="48"/>
    </row>
    <row r="1349" spans="11:12">
      <c r="K1349" s="47"/>
      <c r="L1349" s="48"/>
    </row>
    <row r="1350" spans="11:12">
      <c r="K1350" s="47"/>
      <c r="L1350" s="48"/>
    </row>
    <row r="1351" spans="11:12">
      <c r="K1351" s="47"/>
      <c r="L1351" s="48"/>
    </row>
    <row r="1352" spans="11:12">
      <c r="K1352" s="47"/>
      <c r="L1352" s="48"/>
    </row>
    <row r="1353" spans="11:12">
      <c r="K1353" s="47"/>
      <c r="L1353" s="48"/>
    </row>
    <row r="1354" spans="11:12">
      <c r="K1354" s="47"/>
      <c r="L1354" s="48"/>
    </row>
    <row r="1355" spans="11:12">
      <c r="K1355" s="47"/>
      <c r="L1355" s="48"/>
    </row>
    <row r="1356" spans="11:12">
      <c r="K1356" s="47"/>
      <c r="L1356" s="48"/>
    </row>
    <row r="1357" spans="11:12">
      <c r="K1357" s="47"/>
      <c r="L1357" s="48"/>
    </row>
    <row r="1358" spans="11:12">
      <c r="K1358" s="47"/>
      <c r="L1358" s="48"/>
    </row>
    <row r="1359" spans="11:12">
      <c r="K1359" s="47"/>
      <c r="L1359" s="48"/>
    </row>
    <row r="1360" spans="11:12">
      <c r="K1360" s="47"/>
      <c r="L1360" s="48"/>
    </row>
    <row r="1361" spans="11:12">
      <c r="K1361" s="47"/>
      <c r="L1361" s="48"/>
    </row>
    <row r="1362" spans="11:12">
      <c r="K1362" s="47"/>
      <c r="L1362" s="48"/>
    </row>
    <row r="1363" spans="11:12">
      <c r="K1363" s="47"/>
      <c r="L1363" s="48"/>
    </row>
    <row r="1364" spans="11:12">
      <c r="K1364" s="47"/>
      <c r="L1364" s="48"/>
    </row>
    <row r="1365" spans="11:12">
      <c r="K1365" s="47"/>
      <c r="L1365" s="48"/>
    </row>
    <row r="1366" spans="11:12">
      <c r="K1366" s="47"/>
      <c r="L1366" s="48"/>
    </row>
    <row r="1367" spans="11:12">
      <c r="K1367" s="47"/>
      <c r="L1367" s="48"/>
    </row>
    <row r="1368" spans="11:12">
      <c r="K1368" s="47"/>
      <c r="L1368" s="48"/>
    </row>
    <row r="1369" spans="11:12">
      <c r="K1369" s="47"/>
      <c r="L1369" s="48"/>
    </row>
    <row r="1370" spans="11:12">
      <c r="K1370" s="47"/>
      <c r="L1370" s="48"/>
    </row>
    <row r="1371" spans="11:12">
      <c r="K1371" s="47"/>
      <c r="L1371" s="48"/>
    </row>
    <row r="1372" spans="11:12">
      <c r="K1372" s="47"/>
      <c r="L1372" s="48"/>
    </row>
    <row r="1373" spans="11:12">
      <c r="K1373" s="47"/>
      <c r="L1373" s="48"/>
    </row>
    <row r="1374" spans="11:12">
      <c r="K1374" s="47"/>
      <c r="L1374" s="48"/>
    </row>
    <row r="1375" spans="11:12">
      <c r="K1375" s="47"/>
      <c r="L1375" s="48"/>
    </row>
    <row r="1376" spans="11:12">
      <c r="K1376" s="47"/>
      <c r="L1376" s="48"/>
    </row>
    <row r="1377" spans="11:12">
      <c r="K1377" s="47"/>
      <c r="L1377" s="48"/>
    </row>
    <row r="1378" spans="11:12">
      <c r="K1378" s="47"/>
      <c r="L1378" s="48"/>
    </row>
    <row r="1379" spans="11:12">
      <c r="K1379" s="47"/>
      <c r="L1379" s="48"/>
    </row>
    <row r="1380" spans="11:12">
      <c r="K1380" s="47"/>
      <c r="L1380" s="48"/>
    </row>
    <row r="1381" spans="11:12">
      <c r="K1381" s="47"/>
      <c r="L1381" s="48"/>
    </row>
    <row r="1382" spans="11:12">
      <c r="K1382" s="47"/>
      <c r="L1382" s="48"/>
    </row>
    <row r="1383" spans="11:12">
      <c r="K1383" s="47"/>
      <c r="L1383" s="48"/>
    </row>
    <row r="1384" spans="11:12">
      <c r="K1384" s="47"/>
      <c r="L1384" s="48"/>
    </row>
    <row r="1385" spans="11:12">
      <c r="K1385" s="47"/>
      <c r="L1385" s="48"/>
    </row>
    <row r="1386" spans="11:12">
      <c r="K1386" s="47"/>
      <c r="L1386" s="48"/>
    </row>
    <row r="1387" spans="11:12">
      <c r="K1387" s="47"/>
      <c r="L1387" s="48"/>
    </row>
    <row r="1388" spans="11:12">
      <c r="K1388" s="47"/>
      <c r="L1388" s="48"/>
    </row>
    <row r="1389" spans="11:12">
      <c r="K1389" s="47"/>
      <c r="L1389" s="48"/>
    </row>
    <row r="1390" spans="11:12">
      <c r="K1390" s="47"/>
      <c r="L1390" s="48"/>
    </row>
    <row r="1391" spans="11:12">
      <c r="K1391" s="47"/>
      <c r="L1391" s="48"/>
    </row>
    <row r="1392" spans="11:12">
      <c r="K1392" s="47"/>
      <c r="L1392" s="48"/>
    </row>
    <row r="1393" spans="11:12">
      <c r="K1393" s="47"/>
      <c r="L1393" s="48"/>
    </row>
    <row r="1394" spans="11:12">
      <c r="K1394" s="47"/>
      <c r="L1394" s="48"/>
    </row>
    <row r="1395" spans="11:12">
      <c r="K1395" s="47"/>
      <c r="L1395" s="48"/>
    </row>
    <row r="1396" spans="11:12">
      <c r="K1396" s="47"/>
      <c r="L1396" s="48"/>
    </row>
    <row r="1397" spans="11:12">
      <c r="K1397" s="47"/>
      <c r="L1397" s="48"/>
    </row>
    <row r="1398" spans="11:12">
      <c r="K1398" s="47"/>
      <c r="L1398" s="48"/>
    </row>
    <row r="1399" spans="11:12">
      <c r="K1399" s="47"/>
      <c r="L1399" s="48"/>
    </row>
    <row r="1400" spans="11:12">
      <c r="K1400" s="47"/>
      <c r="L1400" s="48"/>
    </row>
    <row r="1401" spans="11:12">
      <c r="K1401" s="47"/>
      <c r="L1401" s="48"/>
    </row>
    <row r="1402" spans="11:12">
      <c r="K1402" s="47"/>
      <c r="L1402" s="48"/>
    </row>
    <row r="1403" spans="11:12">
      <c r="K1403" s="47"/>
      <c r="L1403" s="48"/>
    </row>
    <row r="1404" spans="11:12">
      <c r="K1404" s="47"/>
      <c r="L1404" s="48"/>
    </row>
    <row r="1405" spans="11:12">
      <c r="K1405" s="47"/>
      <c r="L1405" s="48"/>
    </row>
    <row r="1406" spans="11:12">
      <c r="K1406" s="47"/>
      <c r="L1406" s="48"/>
    </row>
    <row r="1407" spans="11:12">
      <c r="K1407" s="47"/>
      <c r="L1407" s="48"/>
    </row>
    <row r="1408" spans="11:12">
      <c r="K1408" s="47"/>
      <c r="L1408" s="48"/>
    </row>
    <row r="1409" spans="11:12">
      <c r="K1409" s="47"/>
      <c r="L1409" s="48"/>
    </row>
    <row r="1410" spans="11:12">
      <c r="K1410" s="47"/>
      <c r="L1410" s="48"/>
    </row>
    <row r="1411" spans="11:12">
      <c r="K1411" s="47"/>
      <c r="L1411" s="48"/>
    </row>
    <row r="1412" spans="11:12">
      <c r="K1412" s="47"/>
      <c r="L1412" s="48"/>
    </row>
    <row r="1413" spans="11:12">
      <c r="K1413" s="47"/>
      <c r="L1413" s="48"/>
    </row>
    <row r="1414" spans="11:12">
      <c r="K1414" s="47"/>
      <c r="L1414" s="48"/>
    </row>
    <row r="1415" spans="11:12">
      <c r="K1415" s="47"/>
      <c r="L1415" s="48"/>
    </row>
    <row r="1416" spans="11:12">
      <c r="K1416" s="47"/>
      <c r="L1416" s="48"/>
    </row>
    <row r="1417" spans="11:12">
      <c r="K1417" s="47"/>
      <c r="L1417" s="48"/>
    </row>
    <row r="1418" spans="11:12">
      <c r="K1418" s="47"/>
      <c r="L1418" s="48"/>
    </row>
    <row r="1419" spans="11:12">
      <c r="K1419" s="47"/>
      <c r="L1419" s="48"/>
    </row>
    <row r="1420" spans="11:12">
      <c r="K1420" s="47"/>
      <c r="L1420" s="48"/>
    </row>
    <row r="1421" spans="11:12">
      <c r="K1421" s="47"/>
      <c r="L1421" s="48"/>
    </row>
    <row r="1422" spans="11:12">
      <c r="K1422" s="47"/>
      <c r="L1422" s="48"/>
    </row>
    <row r="1423" spans="11:12">
      <c r="K1423" s="47"/>
      <c r="L1423" s="48"/>
    </row>
    <row r="1424" spans="11:12">
      <c r="K1424" s="47"/>
      <c r="L1424" s="48"/>
    </row>
    <row r="1425" spans="11:12">
      <c r="K1425" s="47"/>
      <c r="L1425" s="48"/>
    </row>
    <row r="1426" spans="11:12">
      <c r="K1426" s="47"/>
      <c r="L1426" s="48"/>
    </row>
    <row r="1427" spans="11:12">
      <c r="K1427" s="47"/>
      <c r="L1427" s="48"/>
    </row>
    <row r="1428" spans="11:12">
      <c r="K1428" s="47"/>
      <c r="L1428" s="48"/>
    </row>
    <row r="1429" spans="11:12">
      <c r="K1429" s="47"/>
      <c r="L1429" s="48"/>
    </row>
    <row r="1430" spans="11:12">
      <c r="K1430" s="47"/>
      <c r="L1430" s="48"/>
    </row>
    <row r="1431" spans="11:12">
      <c r="K1431" s="47"/>
      <c r="L1431" s="48"/>
    </row>
    <row r="1432" spans="11:12">
      <c r="K1432" s="47"/>
      <c r="L1432" s="48"/>
    </row>
    <row r="1433" spans="11:12">
      <c r="K1433" s="47"/>
      <c r="L1433" s="48"/>
    </row>
    <row r="1434" spans="11:12">
      <c r="K1434" s="47"/>
      <c r="L1434" s="48"/>
    </row>
    <row r="1435" spans="11:12">
      <c r="K1435" s="47"/>
      <c r="L1435" s="48"/>
    </row>
    <row r="1436" spans="11:12">
      <c r="K1436" s="47"/>
      <c r="L1436" s="48"/>
    </row>
    <row r="1437" spans="11:12">
      <c r="K1437" s="47"/>
      <c r="L1437" s="48"/>
    </row>
    <row r="1438" spans="11:12">
      <c r="K1438" s="47"/>
      <c r="L1438" s="48"/>
    </row>
    <row r="1439" spans="11:12">
      <c r="K1439" s="47"/>
      <c r="L1439" s="48"/>
    </row>
    <row r="1440" spans="11:12">
      <c r="K1440" s="47"/>
      <c r="L1440" s="48"/>
    </row>
    <row r="1441" spans="11:12">
      <c r="K1441" s="47"/>
      <c r="L1441" s="48"/>
    </row>
    <row r="1442" spans="11:12">
      <c r="K1442" s="47"/>
      <c r="L1442" s="48"/>
    </row>
    <row r="1443" spans="11:12">
      <c r="K1443" s="47"/>
      <c r="L1443" s="48"/>
    </row>
    <row r="1444" spans="11:12">
      <c r="K1444" s="47"/>
      <c r="L1444" s="48"/>
    </row>
    <row r="1445" spans="11:12">
      <c r="K1445" s="47"/>
      <c r="L1445" s="48"/>
    </row>
    <row r="1446" spans="11:12">
      <c r="K1446" s="47"/>
      <c r="L1446" s="48"/>
    </row>
    <row r="1447" spans="11:12">
      <c r="K1447" s="47"/>
      <c r="L1447" s="48"/>
    </row>
    <row r="1448" spans="11:12">
      <c r="K1448" s="47"/>
      <c r="L1448" s="48"/>
    </row>
    <row r="1449" spans="11:12">
      <c r="K1449" s="47"/>
      <c r="L1449" s="48"/>
    </row>
    <row r="1450" spans="11:12">
      <c r="K1450" s="47"/>
      <c r="L1450" s="48"/>
    </row>
    <row r="1451" spans="11:12">
      <c r="K1451" s="47"/>
      <c r="L1451" s="48"/>
    </row>
    <row r="1452" spans="11:12">
      <c r="K1452" s="47"/>
      <c r="L1452" s="48"/>
    </row>
    <row r="1453" spans="11:12">
      <c r="K1453" s="47"/>
      <c r="L1453" s="48"/>
    </row>
    <row r="1454" spans="11:12">
      <c r="K1454" s="47"/>
      <c r="L1454" s="48"/>
    </row>
    <row r="1455" spans="11:12">
      <c r="K1455" s="47"/>
      <c r="L1455" s="48"/>
    </row>
    <row r="1456" spans="11:12">
      <c r="K1456" s="47"/>
      <c r="L1456" s="48"/>
    </row>
    <row r="1457" spans="11:12">
      <c r="K1457" s="47"/>
      <c r="L1457" s="48"/>
    </row>
    <row r="1458" spans="11:12">
      <c r="K1458" s="47"/>
      <c r="L1458" s="48"/>
    </row>
    <row r="1459" spans="11:12">
      <c r="K1459" s="47"/>
      <c r="L1459" s="48"/>
    </row>
    <row r="1460" spans="11:12">
      <c r="K1460" s="47"/>
      <c r="L1460" s="48"/>
    </row>
    <row r="1461" spans="11:12">
      <c r="K1461" s="47"/>
      <c r="L1461" s="48"/>
    </row>
    <row r="1462" spans="11:12">
      <c r="K1462" s="47"/>
      <c r="L1462" s="48"/>
    </row>
    <row r="1463" spans="11:12">
      <c r="K1463" s="47"/>
      <c r="L1463" s="48"/>
    </row>
    <row r="1464" spans="11:12">
      <c r="K1464" s="47"/>
      <c r="L1464" s="48"/>
    </row>
    <row r="1465" spans="11:12">
      <c r="K1465" s="47"/>
      <c r="L1465" s="48"/>
    </row>
    <row r="1466" spans="11:12">
      <c r="K1466" s="47"/>
      <c r="L1466" s="48"/>
    </row>
    <row r="1467" spans="11:12">
      <c r="K1467" s="47"/>
      <c r="L1467" s="48"/>
    </row>
    <row r="1468" spans="11:12">
      <c r="K1468" s="47"/>
      <c r="L1468" s="48"/>
    </row>
    <row r="1469" spans="11:12">
      <c r="K1469" s="47"/>
      <c r="L1469" s="48"/>
    </row>
    <row r="1470" spans="11:12">
      <c r="K1470" s="47"/>
      <c r="L1470" s="48"/>
    </row>
    <row r="1471" spans="11:12">
      <c r="K1471" s="47"/>
      <c r="L1471" s="48"/>
    </row>
    <row r="1472" spans="11:12">
      <c r="K1472" s="47"/>
      <c r="L1472" s="48"/>
    </row>
    <row r="1473" spans="11:12">
      <c r="K1473" s="47"/>
      <c r="L1473" s="48"/>
    </row>
    <row r="1474" spans="11:12">
      <c r="K1474" s="47"/>
      <c r="L1474" s="48"/>
    </row>
    <row r="1475" spans="11:12">
      <c r="K1475" s="47"/>
      <c r="L1475" s="48"/>
    </row>
    <row r="1476" spans="11:12">
      <c r="K1476" s="47"/>
      <c r="L1476" s="48"/>
    </row>
    <row r="1477" spans="11:12">
      <c r="K1477" s="47"/>
      <c r="L1477" s="48"/>
    </row>
    <row r="1478" spans="11:12">
      <c r="K1478" s="47"/>
      <c r="L1478" s="48"/>
    </row>
    <row r="1479" spans="11:12">
      <c r="K1479" s="47"/>
      <c r="L1479" s="48"/>
    </row>
    <row r="1480" spans="11:12">
      <c r="K1480" s="47"/>
      <c r="L1480" s="48"/>
    </row>
    <row r="1481" spans="11:12">
      <c r="K1481" s="47"/>
      <c r="L1481" s="48"/>
    </row>
    <row r="1482" spans="11:12">
      <c r="K1482" s="47"/>
      <c r="L1482" s="48"/>
    </row>
    <row r="1483" spans="11:12">
      <c r="K1483" s="47"/>
      <c r="L1483" s="48"/>
    </row>
    <row r="1484" spans="11:12">
      <c r="K1484" s="47"/>
      <c r="L1484" s="48"/>
    </row>
    <row r="1485" spans="11:12">
      <c r="K1485" s="47"/>
      <c r="L1485" s="48"/>
    </row>
    <row r="1486" spans="11:12">
      <c r="K1486" s="47"/>
      <c r="L1486" s="48"/>
    </row>
    <row r="1487" spans="11:12">
      <c r="K1487" s="47"/>
      <c r="L1487" s="48"/>
    </row>
    <row r="1488" spans="11:12">
      <c r="K1488" s="47"/>
      <c r="L1488" s="48"/>
    </row>
    <row r="1489" spans="11:12">
      <c r="K1489" s="47"/>
      <c r="L1489" s="48"/>
    </row>
    <row r="1490" spans="11:12">
      <c r="K1490" s="47"/>
      <c r="L1490" s="48"/>
    </row>
    <row r="1491" spans="11:12">
      <c r="K1491" s="47"/>
      <c r="L1491" s="48"/>
    </row>
    <row r="1492" spans="11:12">
      <c r="K1492" s="47"/>
      <c r="L1492" s="48"/>
    </row>
    <row r="1493" spans="11:12">
      <c r="K1493" s="47"/>
      <c r="L1493" s="48"/>
    </row>
    <row r="1494" spans="11:12">
      <c r="K1494" s="47"/>
      <c r="L1494" s="48"/>
    </row>
    <row r="1495" spans="11:12">
      <c r="K1495" s="47"/>
      <c r="L1495" s="48"/>
    </row>
    <row r="1496" spans="11:12">
      <c r="K1496" s="47"/>
      <c r="L1496" s="48"/>
    </row>
    <row r="1497" spans="11:12">
      <c r="K1497" s="47"/>
      <c r="L1497" s="48"/>
    </row>
    <row r="1498" spans="11:12">
      <c r="K1498" s="47"/>
      <c r="L1498" s="48"/>
    </row>
    <row r="1499" spans="11:12">
      <c r="K1499" s="47"/>
      <c r="L1499" s="48"/>
    </row>
    <row r="1500" spans="11:12">
      <c r="K1500" s="47"/>
      <c r="L1500" s="48"/>
    </row>
    <row r="1501" spans="11:12">
      <c r="K1501" s="47"/>
      <c r="L1501" s="48"/>
    </row>
    <row r="1502" spans="11:12">
      <c r="K1502" s="47"/>
      <c r="L1502" s="48"/>
    </row>
    <row r="1503" spans="11:12">
      <c r="K1503" s="47"/>
      <c r="L1503" s="48"/>
    </row>
    <row r="1504" spans="11:12">
      <c r="K1504" s="47"/>
      <c r="L1504" s="48"/>
    </row>
    <row r="1505" spans="11:12">
      <c r="K1505" s="47"/>
      <c r="L1505" s="48"/>
    </row>
    <row r="1506" spans="11:12">
      <c r="K1506" s="47"/>
      <c r="L1506" s="48"/>
    </row>
    <row r="1507" spans="11:12">
      <c r="K1507" s="47"/>
      <c r="L1507" s="48"/>
    </row>
    <row r="1508" spans="11:12">
      <c r="K1508" s="47"/>
      <c r="L1508" s="48"/>
    </row>
    <row r="1509" spans="11:12">
      <c r="K1509" s="47"/>
      <c r="L1509" s="48"/>
    </row>
    <row r="1510" spans="11:12">
      <c r="K1510" s="47"/>
      <c r="L1510" s="48"/>
    </row>
    <row r="1511" spans="11:12">
      <c r="K1511" s="47"/>
      <c r="L1511" s="48"/>
    </row>
    <row r="1512" spans="11:12">
      <c r="K1512" s="47"/>
      <c r="L1512" s="48"/>
    </row>
    <row r="1513" spans="11:12">
      <c r="K1513" s="47"/>
      <c r="L1513" s="48"/>
    </row>
    <row r="1514" spans="11:12">
      <c r="K1514" s="47"/>
      <c r="L1514" s="48"/>
    </row>
    <row r="1515" spans="11:12">
      <c r="K1515" s="47"/>
      <c r="L1515" s="48"/>
    </row>
    <row r="1516" spans="11:12">
      <c r="K1516" s="47"/>
      <c r="L1516" s="48"/>
    </row>
    <row r="1517" spans="11:12">
      <c r="K1517" s="47"/>
      <c r="L1517" s="48"/>
    </row>
    <row r="1518" spans="11:12">
      <c r="K1518" s="47"/>
      <c r="L1518" s="48"/>
    </row>
    <row r="1519" spans="11:12">
      <c r="K1519" s="47"/>
      <c r="L1519" s="48"/>
    </row>
    <row r="1520" spans="11:12">
      <c r="K1520" s="47"/>
      <c r="L1520" s="48"/>
    </row>
    <row r="1521" spans="11:12">
      <c r="K1521" s="47"/>
      <c r="L1521" s="48"/>
    </row>
    <row r="1522" spans="11:12">
      <c r="K1522" s="47"/>
      <c r="L1522" s="48"/>
    </row>
    <row r="1523" spans="11:12">
      <c r="K1523" s="47"/>
      <c r="L1523" s="48"/>
    </row>
    <row r="1524" spans="11:12">
      <c r="K1524" s="47"/>
      <c r="L1524" s="48"/>
    </row>
    <row r="1525" spans="11:12">
      <c r="K1525" s="47"/>
      <c r="L1525" s="48"/>
    </row>
    <row r="1526" spans="11:12">
      <c r="K1526" s="47"/>
      <c r="L1526" s="48"/>
    </row>
    <row r="1527" spans="11:12">
      <c r="K1527" s="47"/>
      <c r="L1527" s="48"/>
    </row>
    <row r="1528" spans="11:12">
      <c r="K1528" s="47"/>
      <c r="L1528" s="48"/>
    </row>
    <row r="1529" spans="11:12">
      <c r="K1529" s="47"/>
      <c r="L1529" s="48"/>
    </row>
    <row r="1530" spans="11:12">
      <c r="K1530" s="47"/>
      <c r="L1530" s="48"/>
    </row>
    <row r="1531" spans="11:12">
      <c r="K1531" s="47"/>
      <c r="L1531" s="48"/>
    </row>
    <row r="1532" spans="11:12">
      <c r="K1532" s="47"/>
      <c r="L1532" s="48"/>
    </row>
    <row r="1533" spans="11:12">
      <c r="K1533" s="47"/>
      <c r="L1533" s="48"/>
    </row>
    <row r="1534" spans="11:12">
      <c r="K1534" s="47"/>
      <c r="L1534" s="48"/>
    </row>
    <row r="1535" spans="11:12">
      <c r="K1535" s="47"/>
      <c r="L1535" s="48"/>
    </row>
    <row r="1536" spans="11:12">
      <c r="K1536" s="47"/>
      <c r="L1536" s="48"/>
    </row>
    <row r="1537" spans="11:12">
      <c r="K1537" s="47"/>
      <c r="L1537" s="48"/>
    </row>
    <row r="1538" spans="11:12">
      <c r="K1538" s="47"/>
      <c r="L1538" s="48"/>
    </row>
    <row r="1539" spans="11:12">
      <c r="K1539" s="47"/>
      <c r="L1539" s="48"/>
    </row>
    <row r="1540" spans="11:12">
      <c r="K1540" s="47"/>
      <c r="L1540" s="48"/>
    </row>
    <row r="1541" spans="11:12">
      <c r="K1541" s="47"/>
      <c r="L1541" s="48"/>
    </row>
    <row r="1542" spans="11:12">
      <c r="K1542" s="47"/>
      <c r="L1542" s="48"/>
    </row>
    <row r="1543" spans="11:12">
      <c r="K1543" s="47"/>
      <c r="L1543" s="48"/>
    </row>
    <row r="1544" spans="11:12">
      <c r="K1544" s="47"/>
      <c r="L1544" s="48"/>
    </row>
    <row r="1545" spans="11:12">
      <c r="K1545" s="47"/>
      <c r="L1545" s="48"/>
    </row>
    <row r="1546" spans="11:12">
      <c r="K1546" s="47"/>
      <c r="L1546" s="48"/>
    </row>
    <row r="1547" spans="11:12">
      <c r="K1547" s="47"/>
      <c r="L1547" s="48"/>
    </row>
    <row r="1548" spans="11:12">
      <c r="K1548" s="47"/>
      <c r="L1548" s="48"/>
    </row>
    <row r="1549" spans="11:12">
      <c r="K1549" s="47"/>
      <c r="L1549" s="48"/>
    </row>
    <row r="1550" spans="11:12">
      <c r="K1550" s="47"/>
      <c r="L1550" s="48"/>
    </row>
    <row r="1551" spans="11:12">
      <c r="K1551" s="47"/>
      <c r="L1551" s="48"/>
    </row>
    <row r="1552" spans="11:12">
      <c r="K1552" s="47"/>
      <c r="L1552" s="48"/>
    </row>
    <row r="1553" spans="11:12">
      <c r="K1553" s="47"/>
      <c r="L1553" s="48"/>
    </row>
    <row r="1554" spans="11:12">
      <c r="K1554" s="47"/>
      <c r="L1554" s="48"/>
    </row>
    <row r="1555" spans="11:12">
      <c r="K1555" s="47"/>
      <c r="L1555" s="48"/>
    </row>
    <row r="1556" spans="11:12">
      <c r="K1556" s="47"/>
      <c r="L1556" s="48"/>
    </row>
    <row r="1557" spans="11:12">
      <c r="K1557" s="47"/>
      <c r="L1557" s="48"/>
    </row>
    <row r="1558" spans="11:12">
      <c r="K1558" s="47"/>
      <c r="L1558" s="48"/>
    </row>
    <row r="1559" spans="11:12">
      <c r="K1559" s="47"/>
      <c r="L1559" s="48"/>
    </row>
    <row r="1560" spans="11:12">
      <c r="K1560" s="47"/>
      <c r="L1560" s="48"/>
    </row>
    <row r="1561" spans="11:12">
      <c r="K1561" s="47"/>
      <c r="L1561" s="48"/>
    </row>
    <row r="1562" spans="11:12">
      <c r="K1562" s="47"/>
      <c r="L1562" s="48"/>
    </row>
    <row r="1563" spans="11:12">
      <c r="K1563" s="47"/>
      <c r="L1563" s="48"/>
    </row>
    <row r="1564" spans="11:12">
      <c r="K1564" s="47"/>
      <c r="L1564" s="48"/>
    </row>
    <row r="1565" spans="11:12">
      <c r="K1565" s="47"/>
      <c r="L1565" s="48"/>
    </row>
    <row r="1566" spans="11:12">
      <c r="K1566" s="47"/>
      <c r="L1566" s="48"/>
    </row>
    <row r="1567" spans="11:12">
      <c r="K1567" s="47"/>
      <c r="L1567" s="48"/>
    </row>
    <row r="1568" spans="11:12">
      <c r="K1568" s="47"/>
      <c r="L1568" s="48"/>
    </row>
    <row r="1569" spans="11:12">
      <c r="K1569" s="47"/>
      <c r="L1569" s="48"/>
    </row>
    <row r="1570" spans="11:12">
      <c r="K1570" s="47"/>
      <c r="L1570" s="48"/>
    </row>
    <row r="1571" spans="11:12">
      <c r="K1571" s="47"/>
      <c r="L1571" s="48"/>
    </row>
    <row r="1572" spans="11:12">
      <c r="K1572" s="47"/>
      <c r="L1572" s="48"/>
    </row>
    <row r="1573" spans="11:12">
      <c r="K1573" s="47"/>
      <c r="L1573" s="48"/>
    </row>
    <row r="1574" spans="11:12">
      <c r="K1574" s="47"/>
      <c r="L1574" s="48"/>
    </row>
    <row r="1575" spans="11:12">
      <c r="K1575" s="47"/>
      <c r="L1575" s="48"/>
    </row>
    <row r="1576" spans="11:12">
      <c r="K1576" s="47"/>
      <c r="L1576" s="48"/>
    </row>
    <row r="1577" spans="11:12">
      <c r="K1577" s="47"/>
      <c r="L1577" s="48"/>
    </row>
    <row r="1578" spans="11:12">
      <c r="K1578" s="47"/>
      <c r="L1578" s="48"/>
    </row>
    <row r="1579" spans="11:12">
      <c r="K1579" s="47"/>
      <c r="L1579" s="48"/>
    </row>
    <row r="1580" spans="11:12">
      <c r="K1580" s="47"/>
      <c r="L1580" s="48"/>
    </row>
    <row r="1581" spans="11:12">
      <c r="K1581" s="47"/>
      <c r="L1581" s="48"/>
    </row>
    <row r="1582" spans="11:12">
      <c r="K1582" s="47"/>
      <c r="L1582" s="48"/>
    </row>
    <row r="1583" spans="11:12">
      <c r="K1583" s="47"/>
      <c r="L1583" s="48"/>
    </row>
    <row r="1584" spans="11:12">
      <c r="K1584" s="47"/>
      <c r="L1584" s="48"/>
    </row>
    <row r="1585" spans="11:12">
      <c r="K1585" s="47"/>
      <c r="L1585" s="48"/>
    </row>
    <row r="1586" spans="11:12">
      <c r="K1586" s="47"/>
      <c r="L1586" s="48"/>
    </row>
    <row r="1587" spans="11:12">
      <c r="K1587" s="47"/>
      <c r="L1587" s="48"/>
    </row>
    <row r="1588" spans="11:12">
      <c r="K1588" s="47"/>
      <c r="L1588" s="48"/>
    </row>
    <row r="1589" spans="11:12">
      <c r="K1589" s="47"/>
      <c r="L1589" s="48"/>
    </row>
    <row r="1590" spans="11:12">
      <c r="K1590" s="47"/>
      <c r="L1590" s="48"/>
    </row>
    <row r="1591" spans="11:12">
      <c r="K1591" s="47"/>
      <c r="L1591" s="48"/>
    </row>
    <row r="1592" spans="11:12">
      <c r="K1592" s="47"/>
      <c r="L1592" s="48"/>
    </row>
    <row r="1593" spans="11:12">
      <c r="K1593" s="47"/>
      <c r="L1593" s="48"/>
    </row>
    <row r="1594" spans="11:12">
      <c r="K1594" s="47"/>
      <c r="L1594" s="48"/>
    </row>
    <row r="1595" spans="11:12">
      <c r="K1595" s="47"/>
      <c r="L1595" s="48"/>
    </row>
    <row r="1596" spans="11:12">
      <c r="K1596" s="47"/>
      <c r="L1596" s="48"/>
    </row>
    <row r="1597" spans="11:12">
      <c r="K1597" s="47"/>
      <c r="L1597" s="48"/>
    </row>
    <row r="1598" spans="11:12">
      <c r="K1598" s="47"/>
      <c r="L1598" s="48"/>
    </row>
    <row r="1599" spans="11:12">
      <c r="K1599" s="47"/>
      <c r="L1599" s="48"/>
    </row>
    <row r="1600" spans="11:12">
      <c r="K1600" s="47"/>
      <c r="L1600" s="48"/>
    </row>
    <row r="1601" spans="11:12">
      <c r="K1601" s="47"/>
      <c r="L1601" s="48"/>
    </row>
    <row r="1602" spans="11:12">
      <c r="K1602" s="47"/>
      <c r="L1602" s="48"/>
    </row>
    <row r="1603" spans="11:12">
      <c r="K1603" s="47"/>
      <c r="L1603" s="48"/>
    </row>
    <row r="1604" spans="11:12">
      <c r="K1604" s="47"/>
      <c r="L1604" s="48"/>
    </row>
    <row r="1605" spans="11:12">
      <c r="K1605" s="47"/>
      <c r="L1605" s="48"/>
    </row>
    <row r="1606" spans="11:12">
      <c r="K1606" s="47"/>
      <c r="L1606" s="48"/>
    </row>
    <row r="1607" spans="11:12">
      <c r="K1607" s="47"/>
      <c r="L1607" s="48"/>
    </row>
    <row r="1608" spans="11:12">
      <c r="K1608" s="47"/>
      <c r="L1608" s="48"/>
    </row>
    <row r="1609" spans="11:12">
      <c r="K1609" s="47"/>
      <c r="L1609" s="48"/>
    </row>
    <row r="1610" spans="11:12">
      <c r="K1610" s="47"/>
      <c r="L1610" s="48"/>
    </row>
    <row r="1611" spans="11:12">
      <c r="K1611" s="47"/>
      <c r="L1611" s="48"/>
    </row>
    <row r="1612" spans="11:12">
      <c r="K1612" s="47"/>
      <c r="L1612" s="48"/>
    </row>
    <row r="1613" spans="11:12">
      <c r="K1613" s="47"/>
      <c r="L1613" s="48"/>
    </row>
    <row r="1614" spans="11:12">
      <c r="K1614" s="47"/>
      <c r="L1614" s="48"/>
    </row>
    <row r="1615" spans="11:12">
      <c r="K1615" s="47"/>
      <c r="L1615" s="48"/>
    </row>
    <row r="1616" spans="11:12">
      <c r="K1616" s="47"/>
      <c r="L1616" s="48"/>
    </row>
    <row r="1617" spans="11:12">
      <c r="K1617" s="47"/>
      <c r="L1617" s="48"/>
    </row>
    <row r="1618" spans="11:12">
      <c r="K1618" s="47"/>
      <c r="L1618" s="48"/>
    </row>
    <row r="1619" spans="11:12">
      <c r="K1619" s="47"/>
      <c r="L1619" s="48"/>
    </row>
    <row r="1620" spans="11:12">
      <c r="K1620" s="47"/>
      <c r="L1620" s="48"/>
    </row>
    <row r="1621" spans="11:12">
      <c r="K1621" s="47"/>
      <c r="L1621" s="48"/>
    </row>
    <row r="1622" spans="11:12">
      <c r="K1622" s="47"/>
      <c r="L1622" s="48"/>
    </row>
    <row r="1623" spans="11:12">
      <c r="K1623" s="47"/>
      <c r="L1623" s="48"/>
    </row>
    <row r="1624" spans="11:12">
      <c r="K1624" s="47"/>
      <c r="L1624" s="48"/>
    </row>
    <row r="1625" spans="11:12">
      <c r="K1625" s="47"/>
      <c r="L1625" s="48"/>
    </row>
    <row r="1626" spans="11:12">
      <c r="K1626" s="47"/>
      <c r="L1626" s="48"/>
    </row>
    <row r="1627" spans="11:12">
      <c r="K1627" s="47"/>
      <c r="L1627" s="48"/>
    </row>
    <row r="1628" spans="11:12">
      <c r="K1628" s="47"/>
      <c r="L1628" s="48"/>
    </row>
    <row r="1629" spans="11:12">
      <c r="K1629" s="47"/>
      <c r="L1629" s="48"/>
    </row>
    <row r="1630" spans="11:12">
      <c r="K1630" s="47"/>
      <c r="L1630" s="48"/>
    </row>
    <row r="1631" spans="11:12">
      <c r="K1631" s="47"/>
      <c r="L1631" s="48"/>
    </row>
    <row r="1632" spans="11:12">
      <c r="K1632" s="47"/>
      <c r="L1632" s="48"/>
    </row>
    <row r="1633" spans="11:12">
      <c r="K1633" s="47"/>
      <c r="L1633" s="48"/>
    </row>
    <row r="1634" spans="11:12">
      <c r="K1634" s="47"/>
      <c r="L1634" s="48"/>
    </row>
    <row r="1635" spans="11:12">
      <c r="K1635" s="47"/>
      <c r="L1635" s="48"/>
    </row>
    <row r="1636" spans="11:12">
      <c r="K1636" s="47"/>
      <c r="L1636" s="48"/>
    </row>
    <row r="1637" spans="11:12">
      <c r="K1637" s="47"/>
      <c r="L1637" s="48"/>
    </row>
    <row r="1638" spans="11:12">
      <c r="K1638" s="47"/>
      <c r="L1638" s="48"/>
    </row>
    <row r="1639" spans="11:12">
      <c r="K1639" s="47"/>
      <c r="L1639" s="48"/>
    </row>
    <row r="1640" spans="11:12">
      <c r="K1640" s="47"/>
      <c r="L1640" s="48"/>
    </row>
    <row r="1641" spans="11:12">
      <c r="K1641" s="47"/>
      <c r="L1641" s="48"/>
    </row>
    <row r="1642" spans="11:12">
      <c r="K1642" s="47"/>
      <c r="L1642" s="48"/>
    </row>
    <row r="1643" spans="11:12">
      <c r="K1643" s="47"/>
      <c r="L1643" s="48"/>
    </row>
    <row r="1644" spans="11:12">
      <c r="K1644" s="47"/>
      <c r="L1644" s="48"/>
    </row>
    <row r="1645" spans="11:12">
      <c r="K1645" s="47"/>
      <c r="L1645" s="48"/>
    </row>
    <row r="1646" spans="11:12">
      <c r="K1646" s="47"/>
      <c r="L1646" s="48"/>
    </row>
    <row r="1647" spans="11:12">
      <c r="K1647" s="47"/>
      <c r="L1647" s="48"/>
    </row>
    <row r="1648" spans="11:12">
      <c r="K1648" s="47"/>
      <c r="L1648" s="48"/>
    </row>
    <row r="1649" spans="11:12">
      <c r="K1649" s="47"/>
      <c r="L1649" s="48"/>
    </row>
    <row r="1650" spans="11:12">
      <c r="K1650" s="47"/>
      <c r="L1650" s="48"/>
    </row>
    <row r="1651" spans="11:12">
      <c r="K1651" s="47"/>
      <c r="L1651" s="48"/>
    </row>
    <row r="1652" spans="11:12">
      <c r="K1652" s="47"/>
      <c r="L1652" s="48"/>
    </row>
    <row r="1653" spans="11:12">
      <c r="K1653" s="47"/>
      <c r="L1653" s="48"/>
    </row>
    <row r="1654" spans="11:12">
      <c r="K1654" s="47"/>
      <c r="L1654" s="48"/>
    </row>
    <row r="1655" spans="11:12">
      <c r="K1655" s="47"/>
      <c r="L1655" s="48"/>
    </row>
    <row r="1656" spans="11:12">
      <c r="K1656" s="47"/>
      <c r="L1656" s="48"/>
    </row>
    <row r="1657" spans="11:12">
      <c r="K1657" s="47"/>
      <c r="L1657" s="48"/>
    </row>
    <row r="1658" spans="11:12">
      <c r="K1658" s="47"/>
      <c r="L1658" s="48"/>
    </row>
    <row r="1659" spans="11:12">
      <c r="K1659" s="47"/>
      <c r="L1659" s="48"/>
    </row>
    <row r="1660" spans="11:12">
      <c r="K1660" s="47"/>
      <c r="L1660" s="48"/>
    </row>
    <row r="1661" spans="11:12">
      <c r="K1661" s="47"/>
      <c r="L1661" s="48"/>
    </row>
    <row r="1662" spans="11:12">
      <c r="K1662" s="47"/>
      <c r="L1662" s="48"/>
    </row>
    <row r="1663" spans="11:12">
      <c r="K1663" s="47"/>
      <c r="L1663" s="48"/>
    </row>
    <row r="1664" spans="11:12">
      <c r="K1664" s="47"/>
      <c r="L1664" s="48"/>
    </row>
    <row r="1665" spans="11:12">
      <c r="K1665" s="47"/>
      <c r="L1665" s="48"/>
    </row>
    <row r="1666" spans="11:12">
      <c r="K1666" s="47"/>
      <c r="L1666" s="48"/>
    </row>
    <row r="1667" spans="11:12">
      <c r="K1667" s="47"/>
      <c r="L1667" s="48"/>
    </row>
    <row r="1668" spans="11:12">
      <c r="K1668" s="47"/>
      <c r="L1668" s="48"/>
    </row>
    <row r="1669" spans="11:12">
      <c r="K1669" s="47"/>
      <c r="L1669" s="48"/>
    </row>
    <row r="1670" spans="11:12">
      <c r="K1670" s="47"/>
      <c r="L1670" s="48"/>
    </row>
    <row r="1671" spans="11:12">
      <c r="K1671" s="47"/>
      <c r="L1671" s="48"/>
    </row>
    <row r="1672" spans="11:12">
      <c r="K1672" s="47"/>
      <c r="L1672" s="48"/>
    </row>
    <row r="1673" spans="11:12">
      <c r="K1673" s="47"/>
      <c r="L1673" s="48"/>
    </row>
    <row r="1674" spans="11:12">
      <c r="K1674" s="47"/>
      <c r="L1674" s="48"/>
    </row>
    <row r="1675" spans="11:12">
      <c r="K1675" s="47"/>
      <c r="L1675" s="48"/>
    </row>
    <row r="1676" spans="11:12">
      <c r="K1676" s="47"/>
      <c r="L1676" s="48"/>
    </row>
    <row r="1677" spans="11:12">
      <c r="K1677" s="47"/>
      <c r="L1677" s="48"/>
    </row>
    <row r="1678" spans="11:12">
      <c r="K1678" s="47"/>
      <c r="L1678" s="48"/>
    </row>
    <row r="1679" spans="11:12">
      <c r="K1679" s="47"/>
      <c r="L1679" s="48"/>
    </row>
    <row r="1680" spans="11:12">
      <c r="K1680" s="47"/>
      <c r="L1680" s="48"/>
    </row>
    <row r="1681" spans="11:12">
      <c r="K1681" s="47"/>
      <c r="L1681" s="48"/>
    </row>
    <row r="1682" spans="11:12">
      <c r="K1682" s="47"/>
      <c r="L1682" s="48"/>
    </row>
    <row r="1683" spans="11:12">
      <c r="K1683" s="47"/>
      <c r="L1683" s="48"/>
    </row>
    <row r="1684" spans="11:12">
      <c r="K1684" s="47"/>
      <c r="L1684" s="48"/>
    </row>
    <row r="1685" spans="11:12">
      <c r="K1685" s="47"/>
      <c r="L1685" s="48"/>
    </row>
    <row r="1686" spans="11:12">
      <c r="K1686" s="47"/>
      <c r="L1686" s="48"/>
    </row>
    <row r="1687" spans="11:12">
      <c r="K1687" s="47"/>
      <c r="L1687" s="48"/>
    </row>
    <row r="1688" spans="11:12">
      <c r="K1688" s="47"/>
      <c r="L1688" s="48"/>
    </row>
    <row r="1689" spans="11:12">
      <c r="K1689" s="47"/>
      <c r="L1689" s="48"/>
    </row>
    <row r="1690" spans="11:12">
      <c r="K1690" s="47"/>
      <c r="L1690" s="48"/>
    </row>
    <row r="1691" spans="11:12">
      <c r="K1691" s="47"/>
      <c r="L1691" s="48"/>
    </row>
    <row r="1692" spans="11:12">
      <c r="K1692" s="47"/>
      <c r="L1692" s="48"/>
    </row>
    <row r="1693" spans="11:12">
      <c r="K1693" s="47"/>
      <c r="L1693" s="48"/>
    </row>
    <row r="1694" spans="11:12">
      <c r="K1694" s="47"/>
      <c r="L1694" s="48"/>
    </row>
    <row r="1695" spans="11:12">
      <c r="K1695" s="47"/>
      <c r="L1695" s="48"/>
    </row>
    <row r="1696" spans="11:12">
      <c r="K1696" s="47"/>
      <c r="L1696" s="48"/>
    </row>
    <row r="1697" spans="11:12">
      <c r="K1697" s="47"/>
      <c r="L1697" s="48"/>
    </row>
    <row r="1698" spans="11:12">
      <c r="K1698" s="47"/>
      <c r="L1698" s="48"/>
    </row>
    <row r="1699" spans="11:12">
      <c r="K1699" s="47"/>
      <c r="L1699" s="48"/>
    </row>
    <row r="1700" spans="11:12">
      <c r="K1700" s="47"/>
      <c r="L1700" s="48"/>
    </row>
    <row r="1701" spans="11:12">
      <c r="K1701" s="47"/>
      <c r="L1701" s="48"/>
    </row>
    <row r="1702" spans="11:12">
      <c r="K1702" s="47"/>
      <c r="L1702" s="48"/>
    </row>
    <row r="1703" spans="11:12">
      <c r="K1703" s="47"/>
      <c r="L1703" s="48"/>
    </row>
    <row r="1704" spans="11:12">
      <c r="K1704" s="47"/>
      <c r="L1704" s="48"/>
    </row>
    <row r="1705" spans="11:12">
      <c r="K1705" s="47"/>
      <c r="L1705" s="48"/>
    </row>
    <row r="1706" spans="11:12">
      <c r="K1706" s="47"/>
      <c r="L1706" s="48"/>
    </row>
    <row r="1707" spans="11:12">
      <c r="K1707" s="47"/>
      <c r="L1707" s="48"/>
    </row>
    <row r="1708" spans="11:12">
      <c r="K1708" s="47"/>
      <c r="L1708" s="48"/>
    </row>
    <row r="1709" spans="11:12">
      <c r="K1709" s="47"/>
      <c r="L1709" s="48"/>
    </row>
    <row r="1710" spans="11:12">
      <c r="K1710" s="47"/>
      <c r="L1710" s="48"/>
    </row>
    <row r="1711" spans="11:12">
      <c r="K1711" s="47"/>
      <c r="L1711" s="48"/>
    </row>
    <row r="1712" spans="11:12">
      <c r="K1712" s="47"/>
      <c r="L1712" s="48"/>
    </row>
    <row r="1713" spans="11:12">
      <c r="K1713" s="47"/>
      <c r="L1713" s="48"/>
    </row>
    <row r="1714" spans="11:12">
      <c r="K1714" s="47"/>
      <c r="L1714" s="48"/>
    </row>
    <row r="1715" spans="11:12">
      <c r="K1715" s="47"/>
      <c r="L1715" s="48"/>
    </row>
    <row r="1716" spans="11:12">
      <c r="K1716" s="47"/>
      <c r="L1716" s="48"/>
    </row>
    <row r="1717" spans="11:12">
      <c r="K1717" s="47"/>
      <c r="L1717" s="48"/>
    </row>
    <row r="1718" spans="11:12">
      <c r="K1718" s="47"/>
      <c r="L1718" s="48"/>
    </row>
    <row r="1719" spans="11:12">
      <c r="K1719" s="47"/>
      <c r="L1719" s="48"/>
    </row>
    <row r="1720" spans="11:12">
      <c r="K1720" s="47"/>
      <c r="L1720" s="48"/>
    </row>
    <row r="1721" spans="11:12">
      <c r="K1721" s="47"/>
      <c r="L1721" s="48"/>
    </row>
    <row r="1722" spans="11:12">
      <c r="K1722" s="47"/>
      <c r="L1722" s="48"/>
    </row>
    <row r="1723" spans="11:12">
      <c r="K1723" s="47"/>
      <c r="L1723" s="48"/>
    </row>
    <row r="1724" spans="11:12">
      <c r="K1724" s="47"/>
      <c r="L1724" s="48"/>
    </row>
    <row r="1725" spans="11:12">
      <c r="K1725" s="47"/>
      <c r="L1725" s="48"/>
    </row>
    <row r="1726" spans="11:12">
      <c r="K1726" s="47"/>
      <c r="L1726" s="48"/>
    </row>
    <row r="1727" spans="11:12">
      <c r="K1727" s="47"/>
      <c r="L1727" s="48"/>
    </row>
    <row r="1728" spans="11:12">
      <c r="K1728" s="47"/>
      <c r="L1728" s="48"/>
    </row>
    <row r="1729" spans="11:12">
      <c r="K1729" s="47"/>
      <c r="L1729" s="48"/>
    </row>
    <row r="1730" spans="11:12">
      <c r="K1730" s="47"/>
      <c r="L1730" s="48"/>
    </row>
    <row r="1731" spans="11:12">
      <c r="K1731" s="47"/>
      <c r="L1731" s="48"/>
    </row>
    <row r="1732" spans="11:12">
      <c r="K1732" s="47"/>
      <c r="L1732" s="48"/>
    </row>
    <row r="1733" spans="11:12">
      <c r="K1733" s="47"/>
      <c r="L1733" s="48"/>
    </row>
    <row r="1734" spans="11:12">
      <c r="K1734" s="47"/>
      <c r="L1734" s="48"/>
    </row>
    <row r="1735" spans="11:12">
      <c r="K1735" s="47"/>
      <c r="L1735" s="48"/>
    </row>
    <row r="1736" spans="11:12">
      <c r="K1736" s="47"/>
      <c r="L1736" s="48"/>
    </row>
    <row r="1737" spans="11:12">
      <c r="K1737" s="47"/>
      <c r="L1737" s="48"/>
    </row>
    <row r="1738" spans="11:12">
      <c r="K1738" s="47"/>
      <c r="L1738" s="48"/>
    </row>
    <row r="1739" spans="11:12">
      <c r="K1739" s="47"/>
      <c r="L1739" s="48"/>
    </row>
    <row r="1740" spans="11:12">
      <c r="K1740" s="47"/>
      <c r="L1740" s="48"/>
    </row>
    <row r="1741" spans="11:12">
      <c r="K1741" s="47"/>
      <c r="L1741" s="48"/>
    </row>
    <row r="1742" spans="11:12">
      <c r="K1742" s="47"/>
      <c r="L1742" s="48"/>
    </row>
    <row r="1743" spans="11:12">
      <c r="K1743" s="47"/>
      <c r="L1743" s="48"/>
    </row>
    <row r="1744" spans="11:12">
      <c r="K1744" s="47"/>
      <c r="L1744" s="48"/>
    </row>
    <row r="1745" spans="11:12">
      <c r="K1745" s="47"/>
      <c r="L1745" s="48"/>
    </row>
    <row r="1746" spans="11:12">
      <c r="K1746" s="47"/>
      <c r="L1746" s="48"/>
    </row>
    <row r="1747" spans="11:12">
      <c r="K1747" s="47"/>
      <c r="L1747" s="48"/>
    </row>
    <row r="1748" spans="11:12">
      <c r="K1748" s="47"/>
      <c r="L1748" s="48"/>
    </row>
    <row r="1749" spans="11:12">
      <c r="K1749" s="47"/>
      <c r="L1749" s="48"/>
    </row>
    <row r="1750" spans="11:12">
      <c r="K1750" s="47"/>
      <c r="L1750" s="48"/>
    </row>
    <row r="1751" spans="11:12">
      <c r="K1751" s="47"/>
      <c r="L1751" s="48"/>
    </row>
    <row r="1752" spans="11:12">
      <c r="K1752" s="47"/>
      <c r="L1752" s="48"/>
    </row>
    <row r="1753" spans="11:12">
      <c r="K1753" s="47"/>
      <c r="L1753" s="48"/>
    </row>
    <row r="1754" spans="11:12">
      <c r="K1754" s="47"/>
      <c r="L1754" s="48"/>
    </row>
    <row r="1755" spans="11:12">
      <c r="K1755" s="47"/>
      <c r="L1755" s="48"/>
    </row>
    <row r="1756" spans="11:12">
      <c r="K1756" s="47"/>
      <c r="L1756" s="48"/>
    </row>
    <row r="1757" spans="11:12">
      <c r="K1757" s="47"/>
      <c r="L1757" s="48"/>
    </row>
    <row r="1758" spans="11:12">
      <c r="K1758" s="47"/>
      <c r="L1758" s="48"/>
    </row>
    <row r="1759" spans="11:12">
      <c r="K1759" s="47"/>
      <c r="L1759" s="48"/>
    </row>
    <row r="1760" spans="11:12">
      <c r="K1760" s="47"/>
      <c r="L1760" s="48"/>
    </row>
    <row r="1761" spans="11:12">
      <c r="K1761" s="47"/>
      <c r="L1761" s="48"/>
    </row>
    <row r="1762" spans="11:12">
      <c r="K1762" s="47"/>
      <c r="L1762" s="48"/>
    </row>
    <row r="1763" spans="11:12">
      <c r="K1763" s="47"/>
      <c r="L1763" s="48"/>
    </row>
    <row r="1764" spans="11:12">
      <c r="K1764" s="47"/>
      <c r="L1764" s="48"/>
    </row>
    <row r="1765" spans="11:12">
      <c r="K1765" s="47"/>
      <c r="L1765" s="48"/>
    </row>
    <row r="1766" spans="11:12">
      <c r="K1766" s="47"/>
      <c r="L1766" s="48"/>
    </row>
    <row r="1767" spans="11:12">
      <c r="K1767" s="47"/>
      <c r="L1767" s="48"/>
    </row>
    <row r="1768" spans="11:12">
      <c r="K1768" s="47"/>
      <c r="L1768" s="48"/>
    </row>
    <row r="1769" spans="11:12">
      <c r="K1769" s="47"/>
      <c r="L1769" s="48"/>
    </row>
    <row r="1770" spans="11:12">
      <c r="K1770" s="47"/>
      <c r="L1770" s="48"/>
    </row>
    <row r="1771" spans="11:12">
      <c r="K1771" s="47"/>
      <c r="L1771" s="48"/>
    </row>
    <row r="1772" spans="11:12">
      <c r="K1772" s="47"/>
      <c r="L1772" s="48"/>
    </row>
    <row r="1773" spans="11:12">
      <c r="K1773" s="47"/>
      <c r="L1773" s="48"/>
    </row>
    <row r="1774" spans="11:12">
      <c r="K1774" s="47"/>
      <c r="L1774" s="48"/>
    </row>
    <row r="1775" spans="11:12">
      <c r="K1775" s="47"/>
      <c r="L1775" s="48"/>
    </row>
    <row r="1776" spans="11:12">
      <c r="K1776" s="47"/>
      <c r="L1776" s="48"/>
    </row>
    <row r="1777" spans="11:12">
      <c r="K1777" s="47"/>
      <c r="L1777" s="48"/>
    </row>
    <row r="1778" spans="11:12">
      <c r="K1778" s="47"/>
      <c r="L1778" s="48"/>
    </row>
    <row r="1779" spans="11:12">
      <c r="K1779" s="47"/>
      <c r="L1779" s="48"/>
    </row>
    <row r="1780" spans="11:12">
      <c r="K1780" s="47"/>
      <c r="L1780" s="48"/>
    </row>
    <row r="1781" spans="11:12">
      <c r="K1781" s="47"/>
      <c r="L1781" s="48"/>
    </row>
    <row r="1782" spans="11:12">
      <c r="K1782" s="47"/>
      <c r="L1782" s="48"/>
    </row>
    <row r="1783" spans="11:12">
      <c r="K1783" s="47"/>
      <c r="L1783" s="48"/>
    </row>
    <row r="1784" spans="11:12">
      <c r="K1784" s="47"/>
      <c r="L1784" s="48"/>
    </row>
    <row r="1785" spans="11:12">
      <c r="K1785" s="47"/>
      <c r="L1785" s="48"/>
    </row>
    <row r="1786" spans="11:12">
      <c r="K1786" s="47"/>
      <c r="L1786" s="48"/>
    </row>
    <row r="1787" spans="11:12">
      <c r="K1787" s="47"/>
      <c r="L1787" s="48"/>
    </row>
    <row r="1788" spans="11:12">
      <c r="K1788" s="47"/>
      <c r="L1788" s="48"/>
    </row>
    <row r="1789" spans="11:12">
      <c r="K1789" s="47"/>
      <c r="L1789" s="48"/>
    </row>
    <row r="1790" spans="11:12">
      <c r="K1790" s="47"/>
      <c r="L1790" s="48"/>
    </row>
    <row r="1791" spans="11:12">
      <c r="K1791" s="47"/>
      <c r="L1791" s="48"/>
    </row>
    <row r="1792" spans="11:12">
      <c r="K1792" s="47"/>
      <c r="L1792" s="48"/>
    </row>
    <row r="1793" spans="11:12">
      <c r="K1793" s="47"/>
      <c r="L1793" s="48"/>
    </row>
    <row r="1794" spans="11:12">
      <c r="K1794" s="47"/>
      <c r="L1794" s="48"/>
    </row>
    <row r="1795" spans="11:12">
      <c r="K1795" s="47"/>
      <c r="L1795" s="48"/>
    </row>
    <row r="1796" spans="11:12">
      <c r="K1796" s="47"/>
      <c r="L1796" s="48"/>
    </row>
    <row r="1797" spans="11:12">
      <c r="K1797" s="47"/>
      <c r="L1797" s="48"/>
    </row>
    <row r="1798" spans="11:12">
      <c r="K1798" s="47"/>
      <c r="L1798" s="48"/>
    </row>
    <row r="1799" spans="11:12">
      <c r="K1799" s="47"/>
      <c r="L1799" s="48"/>
    </row>
    <row r="1800" spans="11:12">
      <c r="K1800" s="47"/>
      <c r="L1800" s="48"/>
    </row>
    <row r="1801" spans="11:12">
      <c r="K1801" s="47"/>
      <c r="L1801" s="48"/>
    </row>
    <row r="1802" spans="11:12">
      <c r="K1802" s="47"/>
      <c r="L1802" s="48"/>
    </row>
    <row r="1803" spans="11:12">
      <c r="K1803" s="47"/>
      <c r="L1803" s="48"/>
    </row>
    <row r="1804" spans="11:12">
      <c r="K1804" s="47"/>
      <c r="L1804" s="48"/>
    </row>
    <row r="1805" spans="11:12">
      <c r="K1805" s="47"/>
      <c r="L1805" s="48"/>
    </row>
    <row r="1806" spans="11:12">
      <c r="K1806" s="47"/>
      <c r="L1806" s="48"/>
    </row>
    <row r="1807" spans="11:12">
      <c r="K1807" s="47"/>
      <c r="L1807" s="48"/>
    </row>
    <row r="1808" spans="11:12">
      <c r="K1808" s="47"/>
      <c r="L1808" s="48"/>
    </row>
    <row r="1809" spans="11:12">
      <c r="K1809" s="47"/>
      <c r="L1809" s="48"/>
    </row>
    <row r="1810" spans="11:12">
      <c r="K1810" s="47"/>
      <c r="L1810" s="48"/>
    </row>
    <row r="1811" spans="11:12">
      <c r="K1811" s="47"/>
      <c r="L1811" s="48"/>
    </row>
    <row r="1812" spans="11:12">
      <c r="K1812" s="47"/>
      <c r="L1812" s="48"/>
    </row>
    <row r="1813" spans="11:12">
      <c r="K1813" s="47"/>
      <c r="L1813" s="48"/>
    </row>
    <row r="1814" spans="11:12">
      <c r="K1814" s="47"/>
      <c r="L1814" s="48"/>
    </row>
    <row r="1815" spans="11:12">
      <c r="K1815" s="47"/>
      <c r="L1815" s="48"/>
    </row>
    <row r="1816" spans="11:12">
      <c r="K1816" s="47"/>
      <c r="L1816" s="48"/>
    </row>
    <row r="1817" spans="11:12">
      <c r="K1817" s="47"/>
      <c r="L1817" s="48"/>
    </row>
    <row r="1818" spans="11:12">
      <c r="K1818" s="47"/>
      <c r="L1818" s="48"/>
    </row>
    <row r="1819" spans="11:12">
      <c r="K1819" s="47"/>
      <c r="L1819" s="48"/>
    </row>
    <row r="1820" spans="11:12">
      <c r="K1820" s="47"/>
      <c r="L1820" s="48"/>
    </row>
    <row r="1821" spans="11:12">
      <c r="K1821" s="47"/>
      <c r="L1821" s="48"/>
    </row>
    <row r="1822" spans="11:12">
      <c r="K1822" s="47"/>
      <c r="L1822" s="48"/>
    </row>
    <row r="1823" spans="11:12">
      <c r="K1823" s="47"/>
      <c r="L1823" s="48"/>
    </row>
    <row r="1824" spans="11:12">
      <c r="K1824" s="47"/>
      <c r="L1824" s="48"/>
    </row>
    <row r="1825" spans="11:12">
      <c r="K1825" s="47"/>
      <c r="L1825" s="48"/>
    </row>
    <row r="1826" spans="11:12">
      <c r="K1826" s="47"/>
      <c r="L1826" s="48"/>
    </row>
    <row r="1827" spans="11:12">
      <c r="K1827" s="47"/>
      <c r="L1827" s="48"/>
    </row>
    <row r="1828" spans="11:12">
      <c r="K1828" s="47"/>
      <c r="L1828" s="48"/>
    </row>
    <row r="1829" spans="11:12">
      <c r="K1829" s="47"/>
      <c r="L1829" s="48"/>
    </row>
    <row r="1830" spans="11:12">
      <c r="K1830" s="47"/>
      <c r="L1830" s="48"/>
    </row>
    <row r="1831" spans="11:12">
      <c r="K1831" s="47"/>
      <c r="L1831" s="48"/>
    </row>
    <row r="1832" spans="11:12">
      <c r="K1832" s="47"/>
      <c r="L1832" s="48"/>
    </row>
    <row r="1833" spans="11:12">
      <c r="K1833" s="47"/>
      <c r="L1833" s="48"/>
    </row>
    <row r="1834" spans="11:12">
      <c r="K1834" s="47"/>
      <c r="L1834" s="48"/>
    </row>
    <row r="1835" spans="11:12">
      <c r="K1835" s="47"/>
      <c r="L1835" s="48"/>
    </row>
    <row r="1836" spans="11:12">
      <c r="K1836" s="47"/>
      <c r="L1836" s="48"/>
    </row>
    <row r="1837" spans="11:12">
      <c r="K1837" s="47"/>
      <c r="L1837" s="48"/>
    </row>
    <row r="1838" spans="11:12">
      <c r="K1838" s="47"/>
      <c r="L1838" s="48"/>
    </row>
    <row r="1839" spans="11:12">
      <c r="K1839" s="47"/>
      <c r="L1839" s="48"/>
    </row>
    <row r="1840" spans="11:12">
      <c r="K1840" s="47"/>
      <c r="L1840" s="48"/>
    </row>
    <row r="1841" spans="11:12">
      <c r="K1841" s="47"/>
      <c r="L1841" s="48"/>
    </row>
    <row r="1842" spans="11:12">
      <c r="K1842" s="47"/>
      <c r="L1842" s="48"/>
    </row>
    <row r="1843" spans="11:12">
      <c r="K1843" s="47"/>
      <c r="L1843" s="48"/>
    </row>
    <row r="1844" spans="11:12">
      <c r="K1844" s="47"/>
      <c r="L1844" s="48"/>
    </row>
    <row r="1845" spans="11:12">
      <c r="K1845" s="47"/>
      <c r="L1845" s="48"/>
    </row>
    <row r="1846" spans="11:12">
      <c r="K1846" s="47"/>
      <c r="L1846" s="48"/>
    </row>
    <row r="1847" spans="11:12">
      <c r="K1847" s="47"/>
      <c r="L1847" s="48"/>
    </row>
    <row r="1848" spans="11:12">
      <c r="K1848" s="47"/>
      <c r="L1848" s="48"/>
    </row>
    <row r="1849" spans="11:12">
      <c r="K1849" s="47"/>
      <c r="L1849" s="48"/>
    </row>
    <row r="1850" spans="11:12">
      <c r="K1850" s="47"/>
      <c r="L1850" s="48"/>
    </row>
    <row r="1851" spans="11:12">
      <c r="K1851" s="47"/>
      <c r="L1851" s="48"/>
    </row>
    <row r="1852" spans="11:12">
      <c r="K1852" s="47"/>
      <c r="L1852" s="48"/>
    </row>
    <row r="1853" spans="11:12">
      <c r="K1853" s="47"/>
      <c r="L1853" s="48"/>
    </row>
    <row r="1854" spans="11:12">
      <c r="K1854" s="47"/>
      <c r="L1854" s="48"/>
    </row>
    <row r="1855" spans="11:12">
      <c r="K1855" s="47"/>
      <c r="L1855" s="48"/>
    </row>
    <row r="1856" spans="11:12">
      <c r="K1856" s="47"/>
      <c r="L1856" s="48"/>
    </row>
    <row r="1857" spans="11:12">
      <c r="K1857" s="47"/>
      <c r="L1857" s="48"/>
    </row>
    <row r="1858" spans="11:12">
      <c r="K1858" s="47"/>
      <c r="L1858" s="48"/>
    </row>
    <row r="1859" spans="11:12">
      <c r="K1859" s="47"/>
      <c r="L1859" s="48"/>
    </row>
    <row r="1860" spans="11:12">
      <c r="K1860" s="47"/>
      <c r="L1860" s="48"/>
    </row>
    <row r="1861" spans="11:12">
      <c r="K1861" s="47"/>
      <c r="L1861" s="48"/>
    </row>
    <row r="1862" spans="11:12">
      <c r="K1862" s="47"/>
      <c r="L1862" s="48"/>
    </row>
    <row r="1863" spans="11:12">
      <c r="K1863" s="47"/>
      <c r="L1863" s="48"/>
    </row>
    <row r="1864" spans="11:12">
      <c r="K1864" s="47"/>
      <c r="L1864" s="48"/>
    </row>
    <row r="1865" spans="11:12">
      <c r="K1865" s="47"/>
      <c r="L1865" s="48"/>
    </row>
    <row r="1866" spans="11:12">
      <c r="K1866" s="47"/>
      <c r="L1866" s="48"/>
    </row>
    <row r="1867" spans="11:12">
      <c r="K1867" s="47"/>
      <c r="L1867" s="48"/>
    </row>
    <row r="1868" spans="11:12">
      <c r="K1868" s="47"/>
      <c r="L1868" s="48"/>
    </row>
    <row r="1869" spans="11:12">
      <c r="K1869" s="47"/>
      <c r="L1869" s="48"/>
    </row>
    <row r="1870" spans="11:12">
      <c r="K1870" s="47"/>
      <c r="L1870" s="48"/>
    </row>
    <row r="1871" spans="11:12">
      <c r="K1871" s="47"/>
      <c r="L1871" s="48"/>
    </row>
    <row r="1872" spans="11:12">
      <c r="K1872" s="47"/>
      <c r="L1872" s="48"/>
    </row>
    <row r="1873" spans="11:12">
      <c r="K1873" s="47"/>
      <c r="L1873" s="48"/>
    </row>
    <row r="1874" spans="11:12">
      <c r="K1874" s="47"/>
      <c r="L1874" s="48"/>
    </row>
    <row r="1875" spans="11:12">
      <c r="K1875" s="47"/>
      <c r="L1875" s="48"/>
    </row>
    <row r="1876" spans="11:12">
      <c r="K1876" s="47"/>
      <c r="L1876" s="48"/>
    </row>
    <row r="1877" spans="11:12">
      <c r="K1877" s="47"/>
      <c r="L1877" s="48"/>
    </row>
    <row r="1878" spans="11:12">
      <c r="K1878" s="47"/>
      <c r="L1878" s="48"/>
    </row>
    <row r="1879" spans="11:12">
      <c r="K1879" s="47"/>
      <c r="L1879" s="48"/>
    </row>
    <row r="1880" spans="11:12">
      <c r="K1880" s="47"/>
      <c r="L1880" s="48"/>
    </row>
    <row r="1881" spans="11:12">
      <c r="K1881" s="47"/>
      <c r="L1881" s="48"/>
    </row>
    <row r="1882" spans="11:12">
      <c r="K1882" s="47"/>
      <c r="L1882" s="48"/>
    </row>
    <row r="1883" spans="11:12">
      <c r="K1883" s="47"/>
      <c r="L1883" s="48"/>
    </row>
    <row r="1884" spans="11:12">
      <c r="K1884" s="47"/>
      <c r="L1884" s="48"/>
    </row>
    <row r="1885" spans="11:12">
      <c r="K1885" s="47"/>
      <c r="L1885" s="48"/>
    </row>
    <row r="1886" spans="11:12">
      <c r="K1886" s="47"/>
      <c r="L1886" s="48"/>
    </row>
    <row r="1887" spans="11:12">
      <c r="K1887" s="47"/>
      <c r="L1887" s="48"/>
    </row>
    <row r="1888" spans="11:12">
      <c r="K1888" s="47"/>
      <c r="L1888" s="48"/>
    </row>
    <row r="1889" spans="11:12">
      <c r="K1889" s="47"/>
      <c r="L1889" s="48"/>
    </row>
    <row r="1890" spans="11:12">
      <c r="K1890" s="47"/>
      <c r="L1890" s="48"/>
    </row>
    <row r="1891" spans="11:12">
      <c r="K1891" s="47"/>
      <c r="L1891" s="48"/>
    </row>
    <row r="1892" spans="11:12">
      <c r="K1892" s="47"/>
      <c r="L1892" s="48"/>
    </row>
    <row r="1893" spans="11:12">
      <c r="K1893" s="47"/>
      <c r="L1893" s="48"/>
    </row>
    <row r="1894" spans="11:12">
      <c r="K1894" s="47"/>
      <c r="L1894" s="48"/>
    </row>
    <row r="1895" spans="11:12">
      <c r="K1895" s="47"/>
      <c r="L1895" s="48"/>
    </row>
    <row r="1896" spans="11:12">
      <c r="K1896" s="47"/>
      <c r="L1896" s="48"/>
    </row>
    <row r="1897" spans="11:12">
      <c r="K1897" s="47"/>
      <c r="L1897" s="48"/>
    </row>
    <row r="1898" spans="11:12">
      <c r="K1898" s="47"/>
      <c r="L1898" s="48"/>
    </row>
    <row r="1899" spans="11:12">
      <c r="K1899" s="47"/>
      <c r="L1899" s="48"/>
    </row>
    <row r="1900" spans="11:12">
      <c r="K1900" s="47"/>
      <c r="L1900" s="48"/>
    </row>
    <row r="1901" spans="11:12">
      <c r="K1901" s="47"/>
      <c r="L1901" s="48"/>
    </row>
    <row r="1902" spans="11:12">
      <c r="K1902" s="47"/>
      <c r="L1902" s="48"/>
    </row>
    <row r="1903" spans="11:12">
      <c r="K1903" s="47"/>
      <c r="L1903" s="48"/>
    </row>
    <row r="1904" spans="11:12">
      <c r="K1904" s="47"/>
      <c r="L1904" s="48"/>
    </row>
    <row r="1905" spans="11:12">
      <c r="K1905" s="47"/>
      <c r="L1905" s="48"/>
    </row>
    <row r="1906" spans="11:12">
      <c r="K1906" s="47"/>
      <c r="L1906" s="48"/>
    </row>
    <row r="1907" spans="11:12">
      <c r="K1907" s="47"/>
      <c r="L1907" s="48"/>
    </row>
    <row r="1908" spans="11:12">
      <c r="K1908" s="47"/>
      <c r="L1908" s="48"/>
    </row>
    <row r="1909" spans="11:12">
      <c r="K1909" s="47"/>
      <c r="L1909" s="48"/>
    </row>
    <row r="1910" spans="11:12">
      <c r="K1910" s="47"/>
      <c r="L1910" s="48"/>
    </row>
    <row r="1911" spans="11:12">
      <c r="K1911" s="47"/>
      <c r="L1911" s="48"/>
    </row>
    <row r="1912" spans="11:12">
      <c r="K1912" s="47"/>
      <c r="L1912" s="48"/>
    </row>
    <row r="1913" spans="11:12">
      <c r="K1913" s="47"/>
      <c r="L1913" s="48"/>
    </row>
    <row r="1914" spans="11:12">
      <c r="K1914" s="47"/>
      <c r="L1914" s="48"/>
    </row>
    <row r="1915" spans="11:12">
      <c r="K1915" s="47"/>
      <c r="L1915" s="48"/>
    </row>
    <row r="1916" spans="11:12">
      <c r="K1916" s="47"/>
      <c r="L1916" s="48"/>
    </row>
    <row r="1917" spans="11:12">
      <c r="K1917" s="47"/>
      <c r="L1917" s="48"/>
    </row>
    <row r="1918" spans="11:12">
      <c r="K1918" s="47"/>
      <c r="L1918" s="48"/>
    </row>
    <row r="1919" spans="11:12">
      <c r="K1919" s="47"/>
      <c r="L1919" s="48"/>
    </row>
    <row r="1920" spans="11:12">
      <c r="K1920" s="47"/>
      <c r="L1920" s="48"/>
    </row>
    <row r="1921" spans="11:12">
      <c r="K1921" s="47"/>
      <c r="L1921" s="48"/>
    </row>
    <row r="1922" spans="11:12">
      <c r="K1922" s="47"/>
      <c r="L1922" s="48"/>
    </row>
    <row r="1923" spans="11:12">
      <c r="K1923" s="47"/>
      <c r="L1923" s="48"/>
    </row>
    <row r="1924" spans="11:12">
      <c r="K1924" s="47"/>
      <c r="L1924" s="48"/>
    </row>
    <row r="1925" spans="11:12">
      <c r="K1925" s="47"/>
      <c r="L1925" s="48"/>
    </row>
    <row r="1926" spans="11:12">
      <c r="K1926" s="47"/>
      <c r="L1926" s="48"/>
    </row>
    <row r="1927" spans="11:12">
      <c r="K1927" s="47"/>
      <c r="L1927" s="48"/>
    </row>
    <row r="1928" spans="11:12">
      <c r="K1928" s="47"/>
      <c r="L1928" s="48"/>
    </row>
    <row r="1929" spans="11:12">
      <c r="K1929" s="47"/>
      <c r="L1929" s="48"/>
    </row>
    <row r="1930" spans="11:12">
      <c r="K1930" s="47"/>
      <c r="L1930" s="48"/>
    </row>
    <row r="1931" spans="11:12">
      <c r="K1931" s="47"/>
      <c r="L1931" s="48"/>
    </row>
    <row r="1932" spans="11:12">
      <c r="K1932" s="47"/>
      <c r="L1932" s="48"/>
    </row>
    <row r="1933" spans="11:12">
      <c r="K1933" s="47"/>
      <c r="L1933" s="48"/>
    </row>
    <row r="1934" spans="11:12">
      <c r="K1934" s="47"/>
      <c r="L1934" s="48"/>
    </row>
    <row r="1935" spans="11:12">
      <c r="K1935" s="47"/>
      <c r="L1935" s="48"/>
    </row>
    <row r="1936" spans="11:12">
      <c r="K1936" s="47"/>
      <c r="L1936" s="48"/>
    </row>
    <row r="1937" spans="11:12">
      <c r="K1937" s="47"/>
      <c r="L1937" s="48"/>
    </row>
    <row r="1938" spans="11:12">
      <c r="K1938" s="47"/>
      <c r="L1938" s="48"/>
    </row>
    <row r="1939" spans="11:12">
      <c r="K1939" s="47"/>
      <c r="L1939" s="48"/>
    </row>
    <row r="1940" spans="11:12">
      <c r="K1940" s="47"/>
      <c r="L1940" s="48"/>
    </row>
    <row r="1941" spans="11:12">
      <c r="K1941" s="47"/>
      <c r="L1941" s="48"/>
    </row>
    <row r="1942" spans="11:12">
      <c r="K1942" s="47"/>
      <c r="L1942" s="48"/>
    </row>
    <row r="1943" spans="11:12">
      <c r="K1943" s="47"/>
      <c r="L1943" s="48"/>
    </row>
    <row r="1944" spans="11:12">
      <c r="K1944" s="47"/>
      <c r="L1944" s="48"/>
    </row>
    <row r="1945" spans="11:12">
      <c r="K1945" s="47"/>
      <c r="L1945" s="48"/>
    </row>
    <row r="1946" spans="11:12">
      <c r="K1946" s="47"/>
      <c r="L1946" s="48"/>
    </row>
    <row r="1947" spans="11:12">
      <c r="K1947" s="47"/>
      <c r="L1947" s="48"/>
    </row>
    <row r="1948" spans="11:12">
      <c r="K1948" s="47"/>
      <c r="L1948" s="48"/>
    </row>
    <row r="1949" spans="11:12">
      <c r="K1949" s="47"/>
      <c r="L1949" s="48"/>
    </row>
    <row r="1950" spans="11:12">
      <c r="K1950" s="47"/>
      <c r="L1950" s="48"/>
    </row>
    <row r="1951" spans="11:12">
      <c r="K1951" s="47"/>
      <c r="L1951" s="48"/>
    </row>
    <row r="1952" spans="11:12">
      <c r="K1952" s="47"/>
      <c r="L1952" s="48"/>
    </row>
    <row r="1953" spans="11:12">
      <c r="K1953" s="47"/>
      <c r="L1953" s="48"/>
    </row>
    <row r="1954" spans="11:12">
      <c r="K1954" s="47"/>
      <c r="L1954" s="48"/>
    </row>
    <row r="1955" spans="11:12">
      <c r="K1955" s="47"/>
      <c r="L1955" s="48"/>
    </row>
    <row r="1956" spans="11:12">
      <c r="K1956" s="47"/>
      <c r="L1956" s="48"/>
    </row>
    <row r="1957" spans="11:12">
      <c r="K1957" s="47"/>
      <c r="L1957" s="48"/>
    </row>
    <row r="1958" spans="11:12">
      <c r="K1958" s="47"/>
      <c r="L1958" s="48"/>
    </row>
    <row r="1959" spans="11:12">
      <c r="K1959" s="47"/>
      <c r="L1959" s="48"/>
    </row>
    <row r="1960" spans="11:12">
      <c r="K1960" s="47"/>
      <c r="L1960" s="48"/>
    </row>
    <row r="1961" spans="11:12">
      <c r="K1961" s="47"/>
      <c r="L1961" s="48"/>
    </row>
    <row r="1962" spans="11:12">
      <c r="K1962" s="47"/>
      <c r="L1962" s="48"/>
    </row>
    <row r="1963" spans="11:12">
      <c r="K1963" s="47"/>
      <c r="L1963" s="48"/>
    </row>
    <row r="1964" spans="11:12">
      <c r="K1964" s="47"/>
      <c r="L1964" s="48"/>
    </row>
    <row r="1965" spans="11:12">
      <c r="K1965" s="47"/>
      <c r="L1965" s="48"/>
    </row>
    <row r="1966" spans="11:12">
      <c r="K1966" s="47"/>
      <c r="L1966" s="48"/>
    </row>
    <row r="1967" spans="11:12">
      <c r="K1967" s="47"/>
      <c r="L1967" s="48"/>
    </row>
    <row r="1968" spans="11:12">
      <c r="K1968" s="47"/>
      <c r="L1968" s="48"/>
    </row>
    <row r="1969" spans="11:12">
      <c r="K1969" s="47"/>
      <c r="L1969" s="48"/>
    </row>
    <row r="1970" spans="11:12">
      <c r="K1970" s="47"/>
      <c r="L1970" s="48"/>
    </row>
    <row r="1971" spans="11:12">
      <c r="K1971" s="47"/>
      <c r="L1971" s="48"/>
    </row>
    <row r="1972" spans="11:12">
      <c r="K1972" s="47"/>
      <c r="L1972" s="48"/>
    </row>
    <row r="1973" spans="11:12">
      <c r="K1973" s="47"/>
      <c r="L1973" s="48"/>
    </row>
    <row r="1974" spans="11:12">
      <c r="K1974" s="47"/>
      <c r="L1974" s="48"/>
    </row>
    <row r="1975" spans="11:12">
      <c r="K1975" s="47"/>
      <c r="L1975" s="48"/>
    </row>
    <row r="1976" spans="11:12">
      <c r="K1976" s="47"/>
      <c r="L1976" s="48"/>
    </row>
    <row r="1977" spans="11:12">
      <c r="K1977" s="47"/>
      <c r="L1977" s="48"/>
    </row>
    <row r="1978" spans="11:12">
      <c r="K1978" s="47"/>
      <c r="L1978" s="48"/>
    </row>
    <row r="1979" spans="11:12">
      <c r="K1979" s="47"/>
      <c r="L1979" s="48"/>
    </row>
    <row r="1980" spans="11:12">
      <c r="K1980" s="47"/>
      <c r="L1980" s="48"/>
    </row>
    <row r="1981" spans="11:12">
      <c r="K1981" s="47"/>
      <c r="L1981" s="48"/>
    </row>
    <row r="1982" spans="11:12">
      <c r="K1982" s="47"/>
      <c r="L1982" s="48"/>
    </row>
    <row r="1983" spans="11:12">
      <c r="K1983" s="47"/>
      <c r="L1983" s="48"/>
    </row>
    <row r="1984" spans="11:12">
      <c r="K1984" s="47"/>
      <c r="L1984" s="48"/>
    </row>
    <row r="1985" spans="11:12">
      <c r="K1985" s="47"/>
      <c r="L1985" s="48"/>
    </row>
    <row r="1986" spans="11:12">
      <c r="K1986" s="47"/>
      <c r="L1986" s="48"/>
    </row>
    <row r="1987" spans="11:12">
      <c r="K1987" s="47"/>
      <c r="L1987" s="48"/>
    </row>
    <row r="1988" spans="11:12">
      <c r="K1988" s="47"/>
      <c r="L1988" s="48"/>
    </row>
    <row r="1989" spans="11:12">
      <c r="K1989" s="47"/>
      <c r="L1989" s="48"/>
    </row>
    <row r="1990" spans="11:12">
      <c r="K1990" s="47"/>
      <c r="L1990" s="48"/>
    </row>
    <row r="1991" spans="11:12">
      <c r="K1991" s="47"/>
      <c r="L1991" s="48"/>
    </row>
    <row r="1992" spans="11:12">
      <c r="K1992" s="47"/>
      <c r="L1992" s="48"/>
    </row>
    <row r="1993" spans="11:12">
      <c r="K1993" s="47"/>
      <c r="L1993" s="48"/>
    </row>
    <row r="1994" spans="11:12">
      <c r="K1994" s="47"/>
      <c r="L1994" s="48"/>
    </row>
    <row r="1995" spans="11:12">
      <c r="K1995" s="47"/>
      <c r="L1995" s="48"/>
    </row>
    <row r="1996" spans="11:12">
      <c r="K1996" s="47"/>
      <c r="L1996" s="48"/>
    </row>
    <row r="1997" spans="11:12">
      <c r="K1997" s="47"/>
      <c r="L1997" s="48"/>
    </row>
    <row r="1998" spans="11:12">
      <c r="K1998" s="47"/>
      <c r="L1998" s="48"/>
    </row>
    <row r="1999" spans="11:12">
      <c r="K1999" s="47"/>
      <c r="L1999" s="48"/>
    </row>
    <row r="2000" spans="11:12">
      <c r="K2000" s="47"/>
      <c r="L2000" s="48"/>
    </row>
    <row r="2001" spans="11:12">
      <c r="K2001" s="47"/>
      <c r="L2001" s="48"/>
    </row>
    <row r="2002" spans="11:12">
      <c r="K2002" s="47"/>
      <c r="L2002" s="48"/>
    </row>
    <row r="2003" spans="11:12">
      <c r="K2003" s="47"/>
      <c r="L2003" s="48"/>
    </row>
    <row r="2004" spans="11:12">
      <c r="K2004" s="47"/>
      <c r="L2004" s="48"/>
    </row>
    <row r="2005" spans="11:12">
      <c r="K2005" s="47"/>
      <c r="L2005" s="48"/>
    </row>
    <row r="2006" spans="11:12">
      <c r="K2006" s="47"/>
      <c r="L2006" s="48"/>
    </row>
    <row r="2007" spans="11:12">
      <c r="K2007" s="47"/>
      <c r="L2007" s="48"/>
    </row>
    <row r="2008" spans="11:12">
      <c r="K2008" s="47"/>
      <c r="L2008" s="48"/>
    </row>
    <row r="2009" spans="11:12">
      <c r="K2009" s="47"/>
      <c r="L2009" s="48"/>
    </row>
    <row r="2010" spans="11:12">
      <c r="K2010" s="47"/>
      <c r="L2010" s="48"/>
    </row>
    <row r="2011" spans="11:12">
      <c r="K2011" s="47"/>
      <c r="L2011" s="48"/>
    </row>
    <row r="2012" spans="11:12">
      <c r="K2012" s="47"/>
      <c r="L2012" s="48"/>
    </row>
    <row r="2013" spans="11:12">
      <c r="K2013" s="47"/>
      <c r="L2013" s="48"/>
    </row>
    <row r="2014" spans="11:12">
      <c r="K2014" s="47"/>
      <c r="L2014" s="48"/>
    </row>
    <row r="2015" spans="11:12">
      <c r="K2015" s="47"/>
      <c r="L2015" s="48"/>
    </row>
    <row r="2016" spans="11:12">
      <c r="K2016" s="47"/>
      <c r="L2016" s="48"/>
    </row>
    <row r="2017" spans="11:12">
      <c r="K2017" s="47"/>
      <c r="L2017" s="48"/>
    </row>
    <row r="2018" spans="11:12">
      <c r="K2018" s="47"/>
      <c r="L2018" s="48"/>
    </row>
    <row r="2019" spans="11:12">
      <c r="K2019" s="47"/>
      <c r="L2019" s="48"/>
    </row>
    <row r="2020" spans="11:12">
      <c r="K2020" s="47"/>
      <c r="L2020" s="48"/>
    </row>
    <row r="2021" spans="11:12">
      <c r="K2021" s="47"/>
      <c r="L2021" s="48"/>
    </row>
    <row r="2022" spans="11:12">
      <c r="K2022" s="47"/>
      <c r="L2022" s="48"/>
    </row>
    <row r="2023" spans="11:12">
      <c r="K2023" s="47"/>
      <c r="L2023" s="48"/>
    </row>
    <row r="2024" spans="11:12">
      <c r="K2024" s="47"/>
      <c r="L2024" s="48"/>
    </row>
    <row r="2025" spans="11:12">
      <c r="K2025" s="47"/>
      <c r="L2025" s="48"/>
    </row>
    <row r="2026" spans="11:12">
      <c r="K2026" s="47"/>
      <c r="L2026" s="48"/>
    </row>
    <row r="2027" spans="11:12">
      <c r="K2027" s="47"/>
      <c r="L2027" s="48"/>
    </row>
    <row r="2028" spans="11:12">
      <c r="K2028" s="47"/>
      <c r="L2028" s="48"/>
    </row>
    <row r="2029" spans="11:12">
      <c r="K2029" s="47"/>
      <c r="L2029" s="48"/>
    </row>
    <row r="2030" spans="11:12">
      <c r="K2030" s="47"/>
      <c r="L2030" s="48"/>
    </row>
    <row r="2031" spans="11:12">
      <c r="K2031" s="47"/>
      <c r="L2031" s="48"/>
    </row>
    <row r="2032" spans="11:12">
      <c r="K2032" s="47"/>
      <c r="L2032" s="48"/>
    </row>
    <row r="2033" spans="11:12">
      <c r="K2033" s="47"/>
      <c r="L2033" s="48"/>
    </row>
    <row r="2034" spans="11:12">
      <c r="K2034" s="47"/>
      <c r="L2034" s="48"/>
    </row>
    <row r="2035" spans="11:12">
      <c r="K2035" s="47"/>
      <c r="L2035" s="48"/>
    </row>
    <row r="2036" spans="11:12">
      <c r="K2036" s="47"/>
      <c r="L2036" s="48"/>
    </row>
    <row r="2037" spans="11:12">
      <c r="K2037" s="47"/>
      <c r="L2037" s="48"/>
    </row>
    <row r="2038" spans="11:12">
      <c r="K2038" s="47"/>
      <c r="L2038" s="48"/>
    </row>
    <row r="2039" spans="11:12">
      <c r="K2039" s="47"/>
      <c r="L2039" s="48"/>
    </row>
    <row r="2040" spans="11:12">
      <c r="K2040" s="47"/>
      <c r="L2040" s="48"/>
    </row>
    <row r="2041" spans="11:12">
      <c r="K2041" s="47"/>
      <c r="L2041" s="48"/>
    </row>
    <row r="2042" spans="11:12">
      <c r="K2042" s="47"/>
      <c r="L2042" s="48"/>
    </row>
    <row r="2043" spans="11:12">
      <c r="K2043" s="47"/>
      <c r="L2043" s="48"/>
    </row>
    <row r="2044" spans="11:12">
      <c r="K2044" s="47"/>
      <c r="L2044" s="48"/>
    </row>
    <row r="2045" spans="11:12">
      <c r="K2045" s="47"/>
      <c r="L2045" s="48"/>
    </row>
    <row r="2046" spans="11:12">
      <c r="K2046" s="47"/>
      <c r="L2046" s="48"/>
    </row>
    <row r="2047" spans="11:12">
      <c r="K2047" s="47"/>
      <c r="L2047" s="48"/>
    </row>
    <row r="2048" spans="11:12">
      <c r="K2048" s="47"/>
      <c r="L2048" s="48"/>
    </row>
    <row r="2049" spans="11:12">
      <c r="K2049" s="47"/>
      <c r="L2049" s="48"/>
    </row>
    <row r="2050" spans="11:12">
      <c r="K2050" s="47"/>
      <c r="L2050" s="48"/>
    </row>
    <row r="2051" spans="11:12">
      <c r="K2051" s="47"/>
      <c r="L2051" s="48"/>
    </row>
    <row r="2052" spans="11:12">
      <c r="K2052" s="47"/>
      <c r="L2052" s="48"/>
    </row>
    <row r="2053" spans="11:12">
      <c r="K2053" s="47"/>
      <c r="L2053" s="48"/>
    </row>
    <row r="2054" spans="11:12">
      <c r="K2054" s="47"/>
      <c r="L2054" s="48"/>
    </row>
    <row r="2055" spans="11:12">
      <c r="K2055" s="47"/>
      <c r="L2055" s="48"/>
    </row>
    <row r="2056" spans="11:12">
      <c r="K2056" s="47"/>
      <c r="L2056" s="48"/>
    </row>
    <row r="2057" spans="11:12">
      <c r="K2057" s="47"/>
      <c r="L2057" s="48"/>
    </row>
    <row r="2058" spans="11:12">
      <c r="K2058" s="47"/>
      <c r="L2058" s="48"/>
    </row>
    <row r="2059" spans="11:12">
      <c r="K2059" s="47"/>
      <c r="L2059" s="48"/>
    </row>
    <row r="2060" spans="11:12">
      <c r="K2060" s="47"/>
      <c r="L2060" s="48"/>
    </row>
    <row r="2061" spans="11:12">
      <c r="K2061" s="47"/>
      <c r="L2061" s="48"/>
    </row>
    <row r="2062" spans="11:12">
      <c r="K2062" s="47"/>
      <c r="L2062" s="48"/>
    </row>
    <row r="2063" spans="11:12">
      <c r="K2063" s="47"/>
      <c r="L2063" s="48"/>
    </row>
    <row r="2064" spans="11:12">
      <c r="K2064" s="47"/>
      <c r="L2064" s="48"/>
    </row>
    <row r="2065" spans="11:12">
      <c r="K2065" s="47"/>
      <c r="L2065" s="48"/>
    </row>
    <row r="2066" spans="11:12">
      <c r="K2066" s="47"/>
      <c r="L2066" s="48"/>
    </row>
    <row r="2067" spans="11:12">
      <c r="K2067" s="47"/>
      <c r="L2067" s="48"/>
    </row>
    <row r="2068" spans="11:12">
      <c r="K2068" s="47"/>
      <c r="L2068" s="48"/>
    </row>
    <row r="2069" spans="11:12">
      <c r="K2069" s="47"/>
      <c r="L2069" s="48"/>
    </row>
    <row r="2070" spans="11:12">
      <c r="K2070" s="47"/>
      <c r="L2070" s="48"/>
    </row>
    <row r="2071" spans="11:12">
      <c r="K2071" s="47"/>
      <c r="L2071" s="48"/>
    </row>
    <row r="2072" spans="11:12">
      <c r="K2072" s="47"/>
      <c r="L2072" s="48"/>
    </row>
    <row r="2073" spans="11:12">
      <c r="K2073" s="47"/>
      <c r="L2073" s="48"/>
    </row>
    <row r="2074" spans="11:12">
      <c r="K2074" s="47"/>
      <c r="L2074" s="48"/>
    </row>
    <row r="2075" spans="11:12">
      <c r="K2075" s="47"/>
      <c r="L2075" s="48"/>
    </row>
    <row r="2076" spans="11:12">
      <c r="K2076" s="47"/>
      <c r="L2076" s="48"/>
    </row>
    <row r="2077" spans="11:12">
      <c r="K2077" s="47"/>
      <c r="L2077" s="48"/>
    </row>
    <row r="2078" spans="11:12">
      <c r="K2078" s="47"/>
      <c r="L2078" s="48"/>
    </row>
    <row r="2079" spans="11:12">
      <c r="K2079" s="47"/>
      <c r="L2079" s="48"/>
    </row>
    <row r="2080" spans="11:12">
      <c r="K2080" s="47"/>
      <c r="L2080" s="48"/>
    </row>
    <row r="2081" spans="11:12">
      <c r="K2081" s="47"/>
      <c r="L2081" s="48"/>
    </row>
    <row r="2082" spans="11:12">
      <c r="K2082" s="47"/>
      <c r="L2082" s="48"/>
    </row>
    <row r="2083" spans="11:12">
      <c r="K2083" s="47"/>
      <c r="L2083" s="48"/>
    </row>
    <row r="2084" spans="11:12">
      <c r="K2084" s="47"/>
      <c r="L2084" s="48"/>
    </row>
    <row r="2085" spans="11:12">
      <c r="K2085" s="47"/>
      <c r="L2085" s="48"/>
    </row>
    <row r="2086" spans="11:12">
      <c r="K2086" s="47"/>
      <c r="L2086" s="48"/>
    </row>
    <row r="2087" spans="11:12">
      <c r="K2087" s="47"/>
      <c r="L2087" s="48"/>
    </row>
    <row r="2088" spans="11:12">
      <c r="K2088" s="47"/>
      <c r="L2088" s="48"/>
    </row>
    <row r="2089" spans="11:12">
      <c r="K2089" s="47"/>
      <c r="L2089" s="48"/>
    </row>
    <row r="2090" spans="11:12">
      <c r="K2090" s="47"/>
      <c r="L2090" s="48"/>
    </row>
    <row r="2091" spans="11:12">
      <c r="K2091" s="47"/>
      <c r="L2091" s="48"/>
    </row>
    <row r="2092" spans="11:12">
      <c r="K2092" s="47"/>
      <c r="L2092" s="48"/>
    </row>
    <row r="2093" spans="11:12">
      <c r="K2093" s="47"/>
      <c r="L2093" s="48"/>
    </row>
    <row r="2094" spans="11:12">
      <c r="K2094" s="47"/>
      <c r="L2094" s="48"/>
    </row>
    <row r="2095" spans="11:12">
      <c r="K2095" s="47"/>
      <c r="L2095" s="48"/>
    </row>
    <row r="2096" spans="11:12">
      <c r="K2096" s="47"/>
      <c r="L2096" s="48"/>
    </row>
    <row r="2097" spans="11:12">
      <c r="K2097" s="47"/>
      <c r="L2097" s="48"/>
    </row>
    <row r="2098" spans="11:12">
      <c r="K2098" s="47"/>
      <c r="L2098" s="48"/>
    </row>
    <row r="2099" spans="11:12">
      <c r="K2099" s="47"/>
      <c r="L2099" s="48"/>
    </row>
    <row r="2100" spans="11:12">
      <c r="K2100" s="47"/>
      <c r="L2100" s="48"/>
    </row>
    <row r="2101" spans="11:12">
      <c r="K2101" s="47"/>
      <c r="L2101" s="48"/>
    </row>
    <row r="2102" spans="11:12">
      <c r="K2102" s="47"/>
      <c r="L2102" s="48"/>
    </row>
    <row r="2103" spans="11:12">
      <c r="K2103" s="47"/>
      <c r="L2103" s="48"/>
    </row>
    <row r="2104" spans="11:12">
      <c r="K2104" s="47"/>
      <c r="L2104" s="48"/>
    </row>
    <row r="2105" spans="11:12">
      <c r="K2105" s="47"/>
      <c r="L2105" s="48"/>
    </row>
    <row r="2106" spans="11:12">
      <c r="K2106" s="47"/>
      <c r="L2106" s="48"/>
    </row>
    <row r="2107" spans="11:12">
      <c r="K2107" s="47"/>
      <c r="L2107" s="48"/>
    </row>
    <row r="2108" spans="11:12">
      <c r="K2108" s="47"/>
      <c r="L2108" s="48"/>
    </row>
    <row r="2109" spans="11:12">
      <c r="K2109" s="47"/>
      <c r="L2109" s="48"/>
    </row>
    <row r="2110" spans="11:12">
      <c r="K2110" s="47"/>
      <c r="L2110" s="48"/>
    </row>
    <row r="2111" spans="11:12">
      <c r="K2111" s="47"/>
      <c r="L2111" s="48"/>
    </row>
    <row r="2112" spans="11:12">
      <c r="K2112" s="47"/>
      <c r="L2112" s="48"/>
    </row>
    <row r="2113" spans="11:12">
      <c r="K2113" s="47"/>
      <c r="L2113" s="48"/>
    </row>
    <row r="2114" spans="11:12">
      <c r="K2114" s="47"/>
      <c r="L2114" s="48"/>
    </row>
    <row r="2115" spans="11:12">
      <c r="K2115" s="47"/>
      <c r="L2115" s="48"/>
    </row>
    <row r="2116" spans="11:12">
      <c r="K2116" s="47"/>
      <c r="L2116" s="48"/>
    </row>
    <row r="2117" spans="11:12">
      <c r="K2117" s="47"/>
      <c r="L2117" s="48"/>
    </row>
    <row r="2118" spans="11:12">
      <c r="K2118" s="47"/>
      <c r="L2118" s="48"/>
    </row>
    <row r="2119" spans="11:12">
      <c r="K2119" s="47"/>
      <c r="L2119" s="48"/>
    </row>
    <row r="2120" spans="11:12">
      <c r="K2120" s="47"/>
      <c r="L2120" s="48"/>
    </row>
    <row r="2121" spans="11:12">
      <c r="K2121" s="47"/>
      <c r="L2121" s="48"/>
    </row>
    <row r="2122" spans="11:12">
      <c r="K2122" s="47"/>
      <c r="L2122" s="48"/>
    </row>
    <row r="2123" spans="11:12">
      <c r="K2123" s="47"/>
      <c r="L2123" s="48"/>
    </row>
    <row r="2124" spans="11:12">
      <c r="K2124" s="47"/>
      <c r="L2124" s="48"/>
    </row>
    <row r="2125" spans="11:12">
      <c r="K2125" s="47"/>
      <c r="L2125" s="48"/>
    </row>
    <row r="2126" spans="11:12">
      <c r="K2126" s="47"/>
      <c r="L2126" s="48"/>
    </row>
    <row r="2127" spans="11:12">
      <c r="K2127" s="47"/>
      <c r="L2127" s="48"/>
    </row>
    <row r="2128" spans="11:12">
      <c r="K2128" s="47"/>
      <c r="L2128" s="48"/>
    </row>
    <row r="2129" spans="11:12">
      <c r="K2129" s="47"/>
      <c r="L2129" s="48"/>
    </row>
    <row r="2130" spans="11:12">
      <c r="K2130" s="47"/>
      <c r="L2130" s="48"/>
    </row>
    <row r="2131" spans="11:12">
      <c r="K2131" s="47"/>
      <c r="L2131" s="48"/>
    </row>
    <row r="2132" spans="11:12">
      <c r="K2132" s="47"/>
      <c r="L2132" s="48"/>
    </row>
    <row r="2133" spans="11:12">
      <c r="K2133" s="47"/>
      <c r="L2133" s="48"/>
    </row>
    <row r="2134" spans="11:12">
      <c r="K2134" s="47"/>
      <c r="L2134" s="48"/>
    </row>
    <row r="2135" spans="11:12">
      <c r="K2135" s="47"/>
      <c r="L2135" s="48"/>
    </row>
    <row r="2136" spans="11:12">
      <c r="K2136" s="47"/>
      <c r="L2136" s="48"/>
    </row>
    <row r="2137" spans="11:12">
      <c r="K2137" s="47"/>
      <c r="L2137" s="48"/>
    </row>
    <row r="2138" spans="11:12">
      <c r="K2138" s="47"/>
      <c r="L2138" s="48"/>
    </row>
    <row r="2139" spans="11:12">
      <c r="K2139" s="47"/>
      <c r="L2139" s="48"/>
    </row>
    <row r="2140" spans="11:12">
      <c r="K2140" s="47"/>
      <c r="L2140" s="48"/>
    </row>
    <row r="2141" spans="11:12">
      <c r="K2141" s="47"/>
      <c r="L2141" s="48"/>
    </row>
    <row r="2142" spans="11:12">
      <c r="K2142" s="47"/>
      <c r="L2142" s="48"/>
    </row>
    <row r="2143" spans="11:12">
      <c r="K2143" s="47"/>
      <c r="L2143" s="48"/>
    </row>
    <row r="2144" spans="11:12">
      <c r="K2144" s="47"/>
      <c r="L2144" s="48"/>
    </row>
    <row r="2145" spans="11:12">
      <c r="K2145" s="47"/>
      <c r="L2145" s="48"/>
    </row>
    <row r="2146" spans="11:12">
      <c r="K2146" s="47"/>
      <c r="L2146" s="48"/>
    </row>
    <row r="2147" spans="11:12">
      <c r="K2147" s="47"/>
      <c r="L2147" s="48"/>
    </row>
    <row r="2148" spans="11:12">
      <c r="K2148" s="47"/>
      <c r="L2148" s="48"/>
    </row>
    <row r="2149" spans="11:12">
      <c r="K2149" s="47"/>
      <c r="L2149" s="48"/>
    </row>
    <row r="2150" spans="11:12">
      <c r="K2150" s="47"/>
      <c r="L2150" s="48"/>
    </row>
    <row r="2151" spans="11:12">
      <c r="K2151" s="47"/>
      <c r="L2151" s="48"/>
    </row>
    <row r="2152" spans="11:12">
      <c r="K2152" s="47"/>
      <c r="L2152" s="48"/>
    </row>
    <row r="2153" spans="11:12">
      <c r="K2153" s="47"/>
      <c r="L2153" s="48"/>
    </row>
    <row r="2154" spans="11:12">
      <c r="K2154" s="47"/>
      <c r="L2154" s="48"/>
    </row>
    <row r="2155" spans="11:12">
      <c r="K2155" s="47"/>
      <c r="L2155" s="48"/>
    </row>
    <row r="2156" spans="11:12">
      <c r="K2156" s="47"/>
      <c r="L2156" s="48"/>
    </row>
    <row r="2157" spans="11:12">
      <c r="K2157" s="47"/>
      <c r="L2157" s="48"/>
    </row>
    <row r="2158" spans="11:12">
      <c r="K2158" s="47"/>
      <c r="L2158" s="48"/>
    </row>
    <row r="2159" spans="11:12">
      <c r="K2159" s="47"/>
      <c r="L2159" s="48"/>
    </row>
    <row r="2160" spans="11:12">
      <c r="K2160" s="47"/>
      <c r="L2160" s="48"/>
    </row>
    <row r="2161" spans="11:12">
      <c r="K2161" s="47"/>
      <c r="L2161" s="48"/>
    </row>
    <row r="2162" spans="11:12">
      <c r="K2162" s="47"/>
      <c r="L2162" s="48"/>
    </row>
    <row r="2163" spans="11:12">
      <c r="K2163" s="47"/>
      <c r="L2163" s="48"/>
    </row>
    <row r="2164" spans="11:12">
      <c r="K2164" s="47"/>
      <c r="L2164" s="48"/>
    </row>
    <row r="2165" spans="11:12">
      <c r="K2165" s="47"/>
      <c r="L2165" s="48"/>
    </row>
    <row r="2166" spans="11:12">
      <c r="K2166" s="47"/>
      <c r="L2166" s="48"/>
    </row>
    <row r="2167" spans="11:12">
      <c r="K2167" s="47"/>
      <c r="L2167" s="48"/>
    </row>
    <row r="2168" spans="11:12">
      <c r="K2168" s="47"/>
      <c r="L2168" s="48"/>
    </row>
    <row r="2169" spans="11:12">
      <c r="K2169" s="47"/>
      <c r="L2169" s="48"/>
    </row>
    <row r="2170" spans="11:12">
      <c r="K2170" s="47"/>
      <c r="L2170" s="48"/>
    </row>
    <row r="2171" spans="11:12">
      <c r="K2171" s="47"/>
      <c r="L2171" s="48"/>
    </row>
    <row r="2172" spans="11:12">
      <c r="K2172" s="47"/>
      <c r="L2172" s="48"/>
    </row>
    <row r="2173" spans="11:12">
      <c r="K2173" s="47"/>
      <c r="L2173" s="48"/>
    </row>
    <row r="2174" spans="11:12">
      <c r="K2174" s="47"/>
      <c r="L2174" s="48"/>
    </row>
    <row r="2175" spans="11:12">
      <c r="K2175" s="47"/>
      <c r="L2175" s="48"/>
    </row>
    <row r="2176" spans="11:12">
      <c r="K2176" s="47"/>
      <c r="L2176" s="48"/>
    </row>
    <row r="2177" spans="11:12">
      <c r="K2177" s="47"/>
      <c r="L2177" s="48"/>
    </row>
    <row r="2178" spans="11:12">
      <c r="K2178" s="47"/>
      <c r="L2178" s="48"/>
    </row>
    <row r="2179" spans="11:12">
      <c r="K2179" s="47"/>
      <c r="L2179" s="48"/>
    </row>
    <row r="2180" spans="11:12">
      <c r="K2180" s="47"/>
      <c r="L2180" s="48"/>
    </row>
    <row r="2181" spans="11:12">
      <c r="K2181" s="47"/>
      <c r="L2181" s="48"/>
    </row>
  </sheetData>
  <mergeCells count="11">
    <mergeCell ref="A5:C5"/>
    <mergeCell ref="V5:Z5"/>
    <mergeCell ref="AA5:AE5"/>
    <mergeCell ref="AF5:AJ5"/>
    <mergeCell ref="AK5:AO5"/>
    <mergeCell ref="BO5:BS5"/>
    <mergeCell ref="AP5:AT5"/>
    <mergeCell ref="AU5:AY5"/>
    <mergeCell ref="AZ5:BD5"/>
    <mergeCell ref="BE5:BI5"/>
    <mergeCell ref="BJ5:BN5"/>
  </mergeCells>
  <phoneticPr fontId="0" type="noConversion"/>
  <dataValidations xWindow="402" yWindow="549" count="27">
    <dataValidation type="date" operator="greaterThan" allowBlank="1" showInputMessage="1" showErrorMessage="1" errorTitle="Last trading date" error="Please enter a valid date." sqref="R7:S406 K7:K407" xr:uid="{00000000-0002-0000-0100-000000000000}">
      <formula1>1</formula1>
    </dataValidation>
    <dataValidation type="list" allowBlank="1" showInputMessage="1" showErrorMessage="1" sqref="D2" xr:uid="{00000000-0002-0000-0100-000001000000}">
      <formula1>Market_Maker</formula1>
    </dataValidation>
    <dataValidation type="list" errorStyle="information" allowBlank="1" showInputMessage="1" sqref="I2" xr:uid="{00000000-0002-0000-0100-000002000000}">
      <formula1>TradingCurrencies</formula1>
    </dataValidation>
    <dataValidation type="list" errorStyle="information" allowBlank="1" showInputMessage="1" sqref="G2" xr:uid="{00000000-0002-0000-0100-000003000000}">
      <formula1>ExcersizeTypes</formula1>
    </dataValidation>
    <dataValidation type="list" errorStyle="information" allowBlank="1" showInputMessage="1" sqref="C2" xr:uid="{00000000-0002-0000-0100-000004000000}">
      <formula1>StarCAM_Issuers</formula1>
    </dataValidation>
    <dataValidation errorStyle="information" allowBlank="1" showInputMessage="1" sqref="J2" xr:uid="{00000000-0002-0000-0100-000005000000}"/>
    <dataValidation type="list" errorStyle="information" allowBlank="1" showInputMessage="1" sqref="F2" xr:uid="{00000000-0002-0000-0100-000006000000}">
      <formula1>SettlementTypes</formula1>
    </dataValidation>
    <dataValidation type="list" errorStyle="information" showInputMessage="1" sqref="A2" xr:uid="{00000000-0002-0000-0100-000007000000}">
      <formula1>InstrumentSubType</formula1>
    </dataValidation>
    <dataValidation type="date" operator="greaterThan" allowBlank="1" showInputMessage="1" showErrorMessage="1" errorTitle="Listing Date" error="Must be a future trading date." sqref="H2" xr:uid="{00000000-0002-0000-0100-000008000000}">
      <formula1>TODAY()</formula1>
    </dataValidation>
    <dataValidation type="whole" operator="greaterThan" allowBlank="1" showInputMessage="1" showErrorMessage="1" sqref="E2" xr:uid="{00000000-0002-0000-0100-000009000000}">
      <formula1>0</formula1>
    </dataValidation>
    <dataValidation type="list" allowBlank="1" showInputMessage="1" showErrorMessage="1" errorTitle="Incorrect Asset class" sqref="BO7:BO406 AF7:AF406 AA7:AA406 AK7:AK406 AP7:AP406 AZ7:AZ406 BE7:BE406 BJ7:BJ406 V7:V407" xr:uid="{00000000-0002-0000-0100-00000A000000}">
      <formula1>WC_Asset_Classes</formula1>
    </dataValidation>
    <dataValidation type="decimal" operator="greaterThanOrEqual" allowBlank="1" showInputMessage="1" showErrorMessage="1" sqref="BN7:BN406 BS7:BS406 AE7:AE406 AJ7:AJ406 AO7:AO406 AT7:AT406 AY7:AY406 BD7:BD406 BI7:BI406 Z7:Z409" xr:uid="{00000000-0002-0000-0100-00000B000000}">
      <formula1>0</formula1>
    </dataValidation>
    <dataValidation type="date" operator="greaterThanOrEqual" allowBlank="1" showInputMessage="1" showErrorMessage="1" errorTitle="Last trading date" error="Please enter a valid date." sqref="J7:J407" xr:uid="{00000000-0002-0000-0100-00000C000000}">
      <formula1>$H$2</formula1>
    </dataValidation>
    <dataValidation type="date" operator="greaterThan" allowBlank="1" showInputMessage="1" showErrorMessage="1" errorTitle="Expiration date" error="Please enter a valid date." sqref="L7:L407" xr:uid="{00000000-0002-0000-0100-00000D000000}">
      <formula1>$H$2</formula1>
    </dataValidation>
    <dataValidation type="list" showInputMessage="1" showErrorMessage="1" errorTitle="Incorrect Underlying Instrument" error="Please select an underlying instrument from the dropdown menu." sqref="BP7:BP406 BK7:BK406 BF7:BF406 BA7:BA406 AV7:AV406 AQ7:AQ406 AL7:AL406 AG7:AG406 AB7:AB406" xr:uid="{00000000-0002-0000-0100-00000E000000}">
      <formula1>OFFSET(INDIRECT("WC_"&amp;AA7),1,0,COUNTA(INDIRECT("WC_"&amp;AA7&amp;"_Column"))-1,1)</formula1>
    </dataValidation>
    <dataValidation type="whole" operator="greaterThan" allowBlank="1" showInputMessage="1" showErrorMessage="1" errorTitle="Number of issued instruments" error="Plese enter a whole number over zero." sqref="M7:M407" xr:uid="{00000000-0002-0000-0100-00000F000000}">
      <formula1>0</formula1>
    </dataValidation>
    <dataValidation type="list" allowBlank="1" showInputMessage="1" showErrorMessage="1" sqref="I7:I407" xr:uid="{00000000-0002-0000-0100-000010000000}">
      <formula1>InstrumentCurrencies</formula1>
    </dataValidation>
    <dataValidation type="decimal" operator="greaterThan" allowBlank="1" showInputMessage="1" showErrorMessage="1" errorTitle="Instrument per underlying" error="Enter a number over zero." sqref="H7:H407" xr:uid="{00000000-0002-0000-0100-000011000000}">
      <formula1>0</formula1>
    </dataValidation>
    <dataValidation type="decimal" operator="greaterThan" allowBlank="1" showInputMessage="1" showErrorMessage="1" errorTitle="Level" error="Plese enter a value over zero._x000a_" sqref="O407 O7:Q406 U8" xr:uid="{00000000-0002-0000-0100-000012000000}">
      <formula1>0</formula1>
    </dataValidation>
    <dataValidation type="list" showInputMessage="1" showErrorMessage="1" sqref="G7:G407" xr:uid="{00000000-0002-0000-0100-000013000000}">
      <formula1>Direction</formula1>
    </dataValidation>
    <dataValidation type="textLength" operator="lessThanOrEqual" allowBlank="1" showInputMessage="1" showErrorMessage="1" errorTitle="Last trading date" error="Please enter a valid date." sqref="N7:N407" xr:uid="{00000000-0002-0000-0100-000014000000}">
      <formula1>200</formula1>
    </dataValidation>
    <dataValidation operator="greaterThan" allowBlank="1" showInputMessage="1" showErrorMessage="1" errorTitle="Last trading date" error="Please enter a valid date." sqref="T9:U406 T7:T8 U7" xr:uid="{00000000-0002-0000-0100-000015000000}"/>
    <dataValidation type="list" allowBlank="1" showInputMessage="1" sqref="AU7:AU406" xr:uid="{00000000-0002-0000-0100-000016000000}">
      <formula1>WC_Asset_Classes</formula1>
    </dataValidation>
    <dataValidation type="list" errorStyle="information" showInputMessage="1" sqref="M2" xr:uid="{00000000-0002-0000-0100-000017000000}">
      <formula1>EUSIPA_Code</formula1>
    </dataValidation>
    <dataValidation type="list" allowBlank="1" showInputMessage="1" showErrorMessage="1" errorTitle="Incorrect Underlying Instrument" error="Please select an underlying instrument from the dropdown menu." sqref="W7:W407" xr:uid="{00000000-0002-0000-0100-000018000000}">
      <formula1>OFFSET(INDIRECT("WC_"&amp;V7),1,0,COUNTA(INDIRECT("WC_"&amp;V7&amp;"_Column"))-1,1)</formula1>
    </dataValidation>
    <dataValidation type="list" allowBlank="1" showInputMessage="1" showErrorMessage="1" sqref="Q2" xr:uid="{00000000-0002-0000-0100-000019000000}">
      <formula1>MarketSegmentDropdown</formula1>
    </dataValidation>
    <dataValidation type="list" errorStyle="information" showInputMessage="1" sqref="B2" xr:uid="{00000000-0002-0000-0100-00001A000000}">
      <formula1>StarCam_Exchanges_Warrant</formula1>
    </dataValidation>
  </dataValidations>
  <pageMargins left="0.70866141732283472" right="0.70866141732283472" top="0.74803149606299213" bottom="0.74803149606299213" header="0.31496062992125984" footer="0.31496062992125984"/>
  <pageSetup paperSize="8" scale="52" orientation="landscape" r:id="rId1"/>
  <headerFooter>
    <oddFooter>&amp;C_x000D_&amp;1#&amp;"Aptos"&amp;12&amp;K000000 Nasdaq Confidential: Distribution limited to need-to-know recipients</oddFooter>
  </headerFooter>
  <legacyDrawing r:id="rId2"/>
  <extLst>
    <ext xmlns:x14="http://schemas.microsoft.com/office/spreadsheetml/2009/9/main" uri="{CCE6A557-97BC-4b89-ADB6-D9C93CAAB3DF}">
      <x14:dataValidations xmlns:xm="http://schemas.microsoft.com/office/excel/2006/main" xWindow="402" yWindow="549" count="3">
        <x14:dataValidation type="list" errorStyle="information" showInputMessage="1" xr:uid="{00000000-0002-0000-0100-00001B000000}">
          <x14:formula1>
            <xm:f>LookupValues!$Q$2:$Q$5</xm:f>
          </x14:formula1>
          <xm:sqref>P2</xm:sqref>
        </x14:dataValidation>
        <x14:dataValidation type="list" allowBlank="1" showInputMessage="1" showErrorMessage="1" xr:uid="{00000000-0002-0000-0100-00001C000000}">
          <x14:formula1>
            <xm:f>LookupValues!$R$2:$R$5</xm:f>
          </x14:formula1>
          <xm:sqref>R2</xm:sqref>
        </x14:dataValidation>
        <x14:dataValidation type="list" errorStyle="information" showInputMessage="1" xr:uid="{00000000-0002-0000-0100-00001D000000}">
          <x14:formula1>
            <xm:f>LookupValues!$AA$2:$AA$31</xm:f>
          </x14:formula1>
          <xm:sqref>O2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223"/>
  <sheetViews>
    <sheetView topLeftCell="A148" workbookViewId="0">
      <selection activeCell="B59" sqref="B59:B113"/>
    </sheetView>
  </sheetViews>
  <sheetFormatPr defaultColWidth="9.42578125" defaultRowHeight="15"/>
  <cols>
    <col min="1" max="1" width="34.42578125" bestFit="1" customWidth="1"/>
    <col min="2" max="2" width="59.42578125" bestFit="1" customWidth="1"/>
  </cols>
  <sheetData>
    <row r="1" spans="1:2">
      <c r="A1" t="s">
        <v>1775</v>
      </c>
      <c r="B1" s="47" t="s">
        <v>1695</v>
      </c>
    </row>
    <row r="2" spans="1:2">
      <c r="A2" s="47"/>
      <c r="B2" s="47" t="s">
        <v>535</v>
      </c>
    </row>
    <row r="3" spans="1:2">
      <c r="A3" s="47"/>
      <c r="B3" s="47"/>
    </row>
    <row r="4" spans="1:2">
      <c r="A4" t="s">
        <v>1714</v>
      </c>
      <c r="B4" s="47" t="s">
        <v>1715</v>
      </c>
    </row>
    <row r="5" spans="1:2">
      <c r="B5" s="47" t="s">
        <v>1716</v>
      </c>
    </row>
    <row r="6" spans="1:2">
      <c r="B6" s="47" t="s">
        <v>1717</v>
      </c>
    </row>
    <row r="7" spans="1:2">
      <c r="B7" s="47" t="s">
        <v>1718</v>
      </c>
    </row>
    <row r="9" spans="1:2">
      <c r="A9" t="s">
        <v>331</v>
      </c>
      <c r="B9" s="47" t="s">
        <v>35</v>
      </c>
    </row>
    <row r="10" spans="1:2">
      <c r="B10" s="47" t="s">
        <v>34</v>
      </c>
    </row>
    <row r="11" spans="1:2">
      <c r="B11" s="47" t="s">
        <v>38</v>
      </c>
    </row>
    <row r="12" spans="1:2">
      <c r="B12" s="47" t="s">
        <v>33</v>
      </c>
    </row>
    <row r="15" spans="1:2">
      <c r="A15" t="s">
        <v>1719</v>
      </c>
      <c r="B15" s="47" t="s">
        <v>1720</v>
      </c>
    </row>
    <row r="16" spans="1:2">
      <c r="B16" s="47" t="s">
        <v>1721</v>
      </c>
    </row>
    <row r="17" spans="1:2">
      <c r="B17" s="47"/>
    </row>
    <row r="19" spans="1:2">
      <c r="A19" t="s">
        <v>1722</v>
      </c>
      <c r="B19" s="47" t="s">
        <v>1723</v>
      </c>
    </row>
    <row r="20" spans="1:2">
      <c r="B20" s="47" t="s">
        <v>1724</v>
      </c>
    </row>
    <row r="21" spans="1:2">
      <c r="B21" s="47" t="s">
        <v>1725</v>
      </c>
    </row>
    <row r="23" spans="1:2">
      <c r="A23" t="s">
        <v>1726</v>
      </c>
      <c r="B23" s="47" t="s">
        <v>1727</v>
      </c>
    </row>
    <row r="24" spans="1:2">
      <c r="B24" s="47" t="s">
        <v>1728</v>
      </c>
    </row>
    <row r="25" spans="1:2">
      <c r="B25" s="47" t="s">
        <v>1729</v>
      </c>
    </row>
    <row r="26" spans="1:2">
      <c r="B26" s="47" t="s">
        <v>1730</v>
      </c>
    </row>
    <row r="28" spans="1:2">
      <c r="A28" s="168" t="s">
        <v>1731</v>
      </c>
      <c r="B28" s="47" t="s">
        <v>1732</v>
      </c>
    </row>
    <row r="29" spans="1:2">
      <c r="B29" s="47" t="s">
        <v>1733</v>
      </c>
    </row>
    <row r="30" spans="1:2">
      <c r="B30" s="47" t="s">
        <v>1734</v>
      </c>
    </row>
    <row r="31" spans="1:2">
      <c r="B31" s="47" t="s">
        <v>1735</v>
      </c>
    </row>
    <row r="33" spans="1:2">
      <c r="A33" t="s">
        <v>1736</v>
      </c>
      <c r="B33" t="s">
        <v>1737</v>
      </c>
    </row>
    <row r="34" spans="1:2">
      <c r="B34" t="s">
        <v>1738</v>
      </c>
    </row>
    <row r="35" spans="1:2">
      <c r="B35" t="s">
        <v>535</v>
      </c>
    </row>
    <row r="37" spans="1:2">
      <c r="A37" t="s">
        <v>1739</v>
      </c>
      <c r="B37" t="s">
        <v>1740</v>
      </c>
    </row>
    <row r="38" spans="1:2">
      <c r="B38" t="s">
        <v>1741</v>
      </c>
    </row>
    <row r="40" spans="1:2">
      <c r="A40" t="s">
        <v>1742</v>
      </c>
      <c r="B40" t="s">
        <v>1743</v>
      </c>
    </row>
    <row r="41" spans="1:2">
      <c r="B41" t="s">
        <v>1744</v>
      </c>
    </row>
    <row r="42" spans="1:2">
      <c r="B42" t="s">
        <v>1745</v>
      </c>
    </row>
    <row r="43" spans="1:2">
      <c r="B43" t="s">
        <v>1746</v>
      </c>
    </row>
    <row r="44" spans="1:2">
      <c r="B44" t="s">
        <v>1747</v>
      </c>
    </row>
    <row r="45" spans="1:2">
      <c r="B45" t="s">
        <v>1748</v>
      </c>
    </row>
    <row r="46" spans="1:2">
      <c r="B46" t="s">
        <v>1749</v>
      </c>
    </row>
    <row r="47" spans="1:2">
      <c r="B47" t="s">
        <v>1750</v>
      </c>
    </row>
    <row r="48" spans="1:2">
      <c r="B48" t="s">
        <v>1751</v>
      </c>
    </row>
    <row r="50" spans="1:2">
      <c r="A50" t="s">
        <v>1752</v>
      </c>
      <c r="B50" s="47" t="s">
        <v>1713</v>
      </c>
    </row>
    <row r="51" spans="1:2">
      <c r="B51" s="47" t="s">
        <v>535</v>
      </c>
    </row>
    <row r="53" spans="1:2">
      <c r="A53" t="s">
        <v>1753</v>
      </c>
      <c r="B53" t="s">
        <v>1754</v>
      </c>
    </row>
    <row r="54" spans="1:2">
      <c r="B54" t="s">
        <v>1755</v>
      </c>
    </row>
    <row r="55" spans="1:2">
      <c r="B55" t="s">
        <v>1756</v>
      </c>
    </row>
    <row r="56" spans="1:2">
      <c r="B56" t="s">
        <v>1757</v>
      </c>
    </row>
    <row r="57" spans="1:2">
      <c r="B57" t="s">
        <v>1758</v>
      </c>
    </row>
    <row r="59" spans="1:2">
      <c r="A59" t="s">
        <v>1759</v>
      </c>
      <c r="B59" t="s">
        <v>4185</v>
      </c>
    </row>
    <row r="60" spans="1:2">
      <c r="B60" s="272" t="s">
        <v>4186</v>
      </c>
    </row>
    <row r="61" spans="1:2">
      <c r="B61" t="s">
        <v>4187</v>
      </c>
    </row>
    <row r="62" spans="1:2">
      <c r="B62" t="s">
        <v>4188</v>
      </c>
    </row>
    <row r="63" spans="1:2">
      <c r="B63" t="s">
        <v>4169</v>
      </c>
    </row>
    <row r="64" spans="1:2">
      <c r="B64" t="s">
        <v>4189</v>
      </c>
    </row>
    <row r="65" spans="2:2">
      <c r="B65" t="s">
        <v>4190</v>
      </c>
    </row>
    <row r="66" spans="2:2">
      <c r="B66" t="s">
        <v>4191</v>
      </c>
    </row>
    <row r="67" spans="2:2">
      <c r="B67" t="s">
        <v>1917</v>
      </c>
    </row>
    <row r="68" spans="2:2">
      <c r="B68" t="s">
        <v>2651</v>
      </c>
    </row>
    <row r="69" spans="2:2">
      <c r="B69" t="s">
        <v>2418</v>
      </c>
    </row>
    <row r="70" spans="2:2">
      <c r="B70" t="s">
        <v>1760</v>
      </c>
    </row>
    <row r="71" spans="2:2">
      <c r="B71" t="s">
        <v>2440</v>
      </c>
    </row>
    <row r="72" spans="2:2">
      <c r="B72" t="s">
        <v>2294</v>
      </c>
    </row>
    <row r="73" spans="2:2">
      <c r="B73" t="s">
        <v>4192</v>
      </c>
    </row>
    <row r="74" spans="2:2">
      <c r="B74" s="295" t="s">
        <v>7706</v>
      </c>
    </row>
    <row r="75" spans="2:2">
      <c r="B75" t="s">
        <v>4193</v>
      </c>
    </row>
    <row r="76" spans="2:2">
      <c r="B76" t="s">
        <v>4194</v>
      </c>
    </row>
    <row r="77" spans="2:2">
      <c r="B77" t="s">
        <v>4195</v>
      </c>
    </row>
    <row r="78" spans="2:2">
      <c r="B78" t="s">
        <v>1762</v>
      </c>
    </row>
    <row r="79" spans="2:2">
      <c r="B79" t="s">
        <v>2919</v>
      </c>
    </row>
    <row r="80" spans="2:2">
      <c r="B80" t="s">
        <v>1763</v>
      </c>
    </row>
    <row r="81" spans="2:4">
      <c r="B81" t="s">
        <v>2920</v>
      </c>
    </row>
    <row r="82" spans="2:4">
      <c r="B82" t="s">
        <v>6642</v>
      </c>
    </row>
    <row r="83" spans="2:4">
      <c r="B83" t="s">
        <v>4196</v>
      </c>
    </row>
    <row r="84" spans="2:4">
      <c r="B84" t="s">
        <v>1764</v>
      </c>
    </row>
    <row r="85" spans="2:4">
      <c r="B85" t="s">
        <v>4197</v>
      </c>
    </row>
    <row r="86" spans="2:4">
      <c r="B86" t="s">
        <v>4198</v>
      </c>
    </row>
    <row r="87" spans="2:4">
      <c r="B87" t="s">
        <v>1765</v>
      </c>
    </row>
    <row r="88" spans="2:4">
      <c r="B88" s="295" t="s">
        <v>6711</v>
      </c>
      <c r="D88" s="208"/>
    </row>
    <row r="89" spans="2:4">
      <c r="B89" t="s">
        <v>1766</v>
      </c>
    </row>
    <row r="90" spans="2:4">
      <c r="B90" t="s">
        <v>1767</v>
      </c>
    </row>
    <row r="91" spans="2:4">
      <c r="B91" t="s">
        <v>1768</v>
      </c>
    </row>
    <row r="92" spans="2:4">
      <c r="B92" t="s">
        <v>1769</v>
      </c>
    </row>
    <row r="93" spans="2:4">
      <c r="B93" t="s">
        <v>1770</v>
      </c>
    </row>
    <row r="94" spans="2:4">
      <c r="B94" t="s">
        <v>3687</v>
      </c>
    </row>
    <row r="95" spans="2:4">
      <c r="B95" t="s">
        <v>4199</v>
      </c>
    </row>
    <row r="96" spans="2:4">
      <c r="B96" t="s">
        <v>2739</v>
      </c>
    </row>
    <row r="97" spans="2:4">
      <c r="B97" t="s">
        <v>1941</v>
      </c>
    </row>
    <row r="98" spans="2:4">
      <c r="B98" t="s">
        <v>4200</v>
      </c>
    </row>
    <row r="99" spans="2:4">
      <c r="B99" s="210" t="s">
        <v>6766</v>
      </c>
    </row>
    <row r="100" spans="2:4">
      <c r="B100" t="s">
        <v>1942</v>
      </c>
    </row>
    <row r="101" spans="2:4">
      <c r="B101" t="s">
        <v>1943</v>
      </c>
    </row>
    <row r="102" spans="2:4">
      <c r="B102" t="s">
        <v>4348</v>
      </c>
    </row>
    <row r="103" spans="2:4">
      <c r="B103" t="s">
        <v>2409</v>
      </c>
    </row>
    <row r="104" spans="2:4">
      <c r="B104" t="s">
        <v>1771</v>
      </c>
    </row>
    <row r="105" spans="2:4">
      <c r="B105" t="s">
        <v>2295</v>
      </c>
    </row>
    <row r="106" spans="2:4">
      <c r="B106" t="s">
        <v>1772</v>
      </c>
    </row>
    <row r="107" spans="2:4">
      <c r="B107" t="s">
        <v>2553</v>
      </c>
    </row>
    <row r="108" spans="2:4">
      <c r="B108" t="s">
        <v>1773</v>
      </c>
    </row>
    <row r="109" spans="2:4">
      <c r="B109" t="s">
        <v>4201</v>
      </c>
    </row>
    <row r="110" spans="2:4">
      <c r="B110" t="s">
        <v>6477</v>
      </c>
    </row>
    <row r="111" spans="2:4">
      <c r="B111" t="s">
        <v>1947</v>
      </c>
      <c r="D111" s="208"/>
    </row>
    <row r="112" spans="2:4">
      <c r="B112" t="s">
        <v>1774</v>
      </c>
      <c r="D112" s="208"/>
    </row>
    <row r="113" spans="1:4">
      <c r="B113" t="s">
        <v>6718</v>
      </c>
      <c r="D113" s="208"/>
    </row>
    <row r="114" spans="1:4">
      <c r="B114" s="208"/>
      <c r="D114" s="208"/>
    </row>
    <row r="115" spans="1:4">
      <c r="A115" t="s">
        <v>8</v>
      </c>
      <c r="D115" s="208"/>
    </row>
    <row r="116" spans="1:4">
      <c r="B116" s="201" t="s">
        <v>1696</v>
      </c>
      <c r="D116" s="208"/>
    </row>
    <row r="117" spans="1:4">
      <c r="B117" s="201" t="s">
        <v>1698</v>
      </c>
      <c r="D117" s="208"/>
    </row>
    <row r="118" spans="1:4">
      <c r="B118" s="201" t="s">
        <v>1699</v>
      </c>
      <c r="D118" s="208"/>
    </row>
    <row r="119" spans="1:4">
      <c r="B119" s="201" t="s">
        <v>2359</v>
      </c>
      <c r="D119" s="208"/>
    </row>
    <row r="120" spans="1:4">
      <c r="B120" s="201" t="s">
        <v>2419</v>
      </c>
      <c r="D120" s="208"/>
    </row>
    <row r="121" spans="1:4">
      <c r="B121" s="201" t="s">
        <v>1706</v>
      </c>
      <c r="D121" s="208"/>
    </row>
    <row r="122" spans="1:4">
      <c r="B122" s="201" t="s">
        <v>7757</v>
      </c>
      <c r="D122" s="208"/>
    </row>
    <row r="123" spans="1:4">
      <c r="B123" s="201" t="s">
        <v>1700</v>
      </c>
      <c r="D123" s="208"/>
    </row>
    <row r="124" spans="1:4">
      <c r="B124" s="201" t="s">
        <v>1701</v>
      </c>
      <c r="D124" s="208"/>
    </row>
    <row r="125" spans="1:4">
      <c r="B125" s="201" t="s">
        <v>1702</v>
      </c>
      <c r="D125" s="208"/>
    </row>
    <row r="126" spans="1:4">
      <c r="B126" s="201" t="s">
        <v>1703</v>
      </c>
      <c r="D126" s="208"/>
    </row>
    <row r="127" spans="1:4">
      <c r="B127" s="201" t="s">
        <v>1704</v>
      </c>
      <c r="D127" s="208"/>
    </row>
    <row r="128" spans="1:4">
      <c r="B128" s="201" t="s">
        <v>1705</v>
      </c>
      <c r="D128" s="208"/>
    </row>
    <row r="129" spans="1:4">
      <c r="B129" s="201" t="s">
        <v>1706</v>
      </c>
      <c r="D129" s="208"/>
    </row>
    <row r="130" spans="1:4">
      <c r="B130" s="201" t="s">
        <v>1911</v>
      </c>
      <c r="D130" s="208"/>
    </row>
    <row r="131" spans="1:4">
      <c r="B131" s="201" t="s">
        <v>1707</v>
      </c>
      <c r="D131" s="208"/>
    </row>
    <row r="132" spans="1:4">
      <c r="B132" s="201" t="s">
        <v>1708</v>
      </c>
      <c r="D132" s="208"/>
    </row>
    <row r="133" spans="1:4">
      <c r="B133" s="201" t="s">
        <v>1709</v>
      </c>
      <c r="D133" s="208"/>
    </row>
    <row r="134" spans="1:4">
      <c r="B134" s="201" t="s">
        <v>1710</v>
      </c>
      <c r="D134" s="208"/>
    </row>
    <row r="135" spans="1:4">
      <c r="B135" s="201" t="s">
        <v>662</v>
      </c>
      <c r="D135" s="208"/>
    </row>
    <row r="136" spans="1:4">
      <c r="A136" t="s">
        <v>1777</v>
      </c>
      <c r="D136" s="208"/>
    </row>
    <row r="137" spans="1:4">
      <c r="B137" s="201" t="s">
        <v>1697</v>
      </c>
      <c r="D137" s="208"/>
    </row>
    <row r="138" spans="1:4">
      <c r="B138" s="201" t="s">
        <v>1776</v>
      </c>
      <c r="D138" s="208"/>
    </row>
    <row r="139" spans="1:4">
      <c r="B139" s="200" t="s">
        <v>1912</v>
      </c>
      <c r="D139" s="208"/>
    </row>
    <row r="140" spans="1:4">
      <c r="D140" s="208"/>
    </row>
    <row r="141" spans="1:4">
      <c r="A141" t="s">
        <v>1914</v>
      </c>
      <c r="D141" s="208"/>
    </row>
    <row r="142" spans="1:4">
      <c r="B142" s="210" t="s">
        <v>1915</v>
      </c>
      <c r="D142" s="208"/>
    </row>
    <row r="143" spans="1:4">
      <c r="B143" t="s">
        <v>2797</v>
      </c>
      <c r="D143" s="208"/>
    </row>
    <row r="144" spans="1:4">
      <c r="B144" s="210" t="s">
        <v>2417</v>
      </c>
      <c r="D144" s="208"/>
    </row>
    <row r="145" spans="2:4">
      <c r="B145" s="210" t="s">
        <v>1916</v>
      </c>
      <c r="D145" s="208"/>
    </row>
    <row r="146" spans="2:4">
      <c r="B146" s="210" t="s">
        <v>2651</v>
      </c>
      <c r="D146" s="208"/>
    </row>
    <row r="147" spans="2:4">
      <c r="B147" s="210" t="s">
        <v>2418</v>
      </c>
      <c r="D147" s="208"/>
    </row>
    <row r="148" spans="2:4">
      <c r="B148" s="210" t="s">
        <v>1917</v>
      </c>
      <c r="D148" s="208"/>
    </row>
    <row r="149" spans="2:4">
      <c r="B149" s="210" t="s">
        <v>1760</v>
      </c>
      <c r="D149" s="208"/>
    </row>
    <row r="150" spans="2:4">
      <c r="B150" s="210" t="s">
        <v>1761</v>
      </c>
      <c r="D150" s="208"/>
    </row>
    <row r="151" spans="2:4">
      <c r="B151" s="210" t="s">
        <v>1918</v>
      </c>
      <c r="D151" s="208"/>
    </row>
    <row r="152" spans="2:4">
      <c r="B152" s="210" t="s">
        <v>1919</v>
      </c>
      <c r="D152" s="208"/>
    </row>
    <row r="153" spans="2:4">
      <c r="B153" s="210" t="s">
        <v>1920</v>
      </c>
      <c r="D153" s="208"/>
    </row>
    <row r="154" spans="2:4">
      <c r="B154" s="210" t="s">
        <v>1921</v>
      </c>
      <c r="D154" s="208"/>
    </row>
    <row r="155" spans="2:4">
      <c r="B155" s="210" t="s">
        <v>1922</v>
      </c>
      <c r="D155" s="208"/>
    </row>
    <row r="156" spans="2:4">
      <c r="B156" s="210" t="s">
        <v>1923</v>
      </c>
      <c r="D156" s="208"/>
    </row>
    <row r="157" spans="2:4">
      <c r="B157" s="210" t="s">
        <v>1924</v>
      </c>
      <c r="D157" s="208"/>
    </row>
    <row r="158" spans="2:4">
      <c r="B158" s="210" t="s">
        <v>1925</v>
      </c>
      <c r="D158" s="208"/>
    </row>
    <row r="159" spans="2:4">
      <c r="B159" s="210" t="s">
        <v>1926</v>
      </c>
      <c r="D159" s="208"/>
    </row>
    <row r="160" spans="2:4">
      <c r="B160" s="210" t="s">
        <v>1927</v>
      </c>
      <c r="D160" s="208"/>
    </row>
    <row r="161" spans="2:4">
      <c r="B161" s="210" t="s">
        <v>1762</v>
      </c>
      <c r="D161" s="208"/>
    </row>
    <row r="162" spans="2:4">
      <c r="B162" s="210" t="s">
        <v>2919</v>
      </c>
      <c r="D162" s="208"/>
    </row>
    <row r="163" spans="2:4">
      <c r="B163" s="210" t="s">
        <v>1763</v>
      </c>
      <c r="D163" s="208"/>
    </row>
    <row r="164" spans="2:4">
      <c r="B164" s="210" t="s">
        <v>1764</v>
      </c>
      <c r="D164" s="208"/>
    </row>
    <row r="165" spans="2:4">
      <c r="B165" t="s">
        <v>2920</v>
      </c>
      <c r="D165" s="208"/>
    </row>
    <row r="166" spans="2:4">
      <c r="B166" t="s">
        <v>6642</v>
      </c>
      <c r="D166" s="208"/>
    </row>
    <row r="167" spans="2:4">
      <c r="B167" s="210" t="s">
        <v>1928</v>
      </c>
      <c r="D167" s="208"/>
    </row>
    <row r="168" spans="2:4">
      <c r="B168" s="210" t="s">
        <v>1929</v>
      </c>
    </row>
    <row r="169" spans="2:4">
      <c r="B169" s="210" t="s">
        <v>1930</v>
      </c>
    </row>
    <row r="170" spans="2:4">
      <c r="B170" s="210" t="s">
        <v>1931</v>
      </c>
    </row>
    <row r="171" spans="2:4">
      <c r="B171" t="s">
        <v>2490</v>
      </c>
    </row>
    <row r="172" spans="2:4">
      <c r="B172" s="210" t="s">
        <v>1932</v>
      </c>
    </row>
    <row r="173" spans="2:4">
      <c r="B173" s="210" t="s">
        <v>1765</v>
      </c>
    </row>
    <row r="174" spans="2:4">
      <c r="B174" s="210" t="s">
        <v>1933</v>
      </c>
    </row>
    <row r="175" spans="2:4">
      <c r="B175" s="210" t="s">
        <v>1934</v>
      </c>
    </row>
    <row r="176" spans="2:4">
      <c r="B176" s="210" t="s">
        <v>1935</v>
      </c>
    </row>
    <row r="177" spans="2:2">
      <c r="B177" s="210" t="s">
        <v>1936</v>
      </c>
    </row>
    <row r="178" spans="2:2">
      <c r="B178" s="210" t="s">
        <v>1937</v>
      </c>
    </row>
    <row r="179" spans="2:2">
      <c r="B179" s="210" t="s">
        <v>1938</v>
      </c>
    </row>
    <row r="180" spans="2:2">
      <c r="B180" s="210" t="s">
        <v>1939</v>
      </c>
    </row>
    <row r="181" spans="2:2">
      <c r="B181" s="295" t="s">
        <v>6711</v>
      </c>
    </row>
    <row r="182" spans="2:2">
      <c r="B182" s="210" t="s">
        <v>1766</v>
      </c>
    </row>
    <row r="183" spans="2:2">
      <c r="B183" s="210" t="s">
        <v>1940</v>
      </c>
    </row>
    <row r="184" spans="2:2">
      <c r="B184" s="210" t="s">
        <v>1767</v>
      </c>
    </row>
    <row r="185" spans="2:2">
      <c r="B185" s="210" t="s">
        <v>1768</v>
      </c>
    </row>
    <row r="186" spans="2:2">
      <c r="B186" s="210" t="s">
        <v>1769</v>
      </c>
    </row>
    <row r="187" spans="2:2">
      <c r="B187" s="210" t="s">
        <v>1770</v>
      </c>
    </row>
    <row r="188" spans="2:2">
      <c r="B188" t="s">
        <v>3687</v>
      </c>
    </row>
    <row r="189" spans="2:2">
      <c r="B189" s="210" t="s">
        <v>1941</v>
      </c>
    </row>
    <row r="190" spans="2:2">
      <c r="B190" s="210" t="s">
        <v>6766</v>
      </c>
    </row>
    <row r="191" spans="2:2">
      <c r="B191" s="210" t="s">
        <v>1942</v>
      </c>
    </row>
    <row r="192" spans="2:2">
      <c r="B192" s="210" t="s">
        <v>1943</v>
      </c>
    </row>
    <row r="193" spans="1:2">
      <c r="B193" s="210" t="s">
        <v>4348</v>
      </c>
    </row>
    <row r="194" spans="1:2">
      <c r="B194" s="210" t="s">
        <v>1771</v>
      </c>
    </row>
    <row r="195" spans="1:2">
      <c r="B195" s="210" t="s">
        <v>2409</v>
      </c>
    </row>
    <row r="196" spans="1:2">
      <c r="B196" s="210" t="s">
        <v>1944</v>
      </c>
    </row>
    <row r="197" spans="1:2">
      <c r="B197" s="210" t="s">
        <v>1772</v>
      </c>
    </row>
    <row r="198" spans="1:2">
      <c r="B198" s="210" t="s">
        <v>2553</v>
      </c>
    </row>
    <row r="199" spans="1:2">
      <c r="B199" s="210" t="s">
        <v>1773</v>
      </c>
    </row>
    <row r="200" spans="1:2">
      <c r="B200" t="s">
        <v>6477</v>
      </c>
    </row>
    <row r="201" spans="1:2">
      <c r="B201" s="210" t="s">
        <v>1945</v>
      </c>
    </row>
    <row r="202" spans="1:2">
      <c r="B202" s="210" t="s">
        <v>1946</v>
      </c>
    </row>
    <row r="203" spans="1:2">
      <c r="A203" s="265"/>
      <c r="B203" s="210" t="s">
        <v>1947</v>
      </c>
    </row>
    <row r="204" spans="1:2">
      <c r="B204" s="210" t="s">
        <v>1774</v>
      </c>
    </row>
    <row r="205" spans="1:2">
      <c r="B205" s="210" t="s">
        <v>6718</v>
      </c>
    </row>
    <row r="207" spans="1:2">
      <c r="A207" t="s">
        <v>2888</v>
      </c>
      <c r="B207" t="s">
        <v>2889</v>
      </c>
    </row>
    <row r="208" spans="1:2">
      <c r="B208" t="s">
        <v>2890</v>
      </c>
    </row>
    <row r="209" spans="1:3">
      <c r="B209" t="s">
        <v>2891</v>
      </c>
    </row>
    <row r="210" spans="1:3">
      <c r="A210" t="s">
        <v>2933</v>
      </c>
      <c r="B210" t="s">
        <v>674</v>
      </c>
    </row>
    <row r="211" spans="1:3">
      <c r="B211" t="s">
        <v>282</v>
      </c>
      <c r="C211" t="s">
        <v>302</v>
      </c>
    </row>
    <row r="212" spans="1:3">
      <c r="A212" t="s">
        <v>2934</v>
      </c>
      <c r="B212" s="210" t="s">
        <v>2892</v>
      </c>
    </row>
    <row r="213" spans="1:3">
      <c r="B213" s="210" t="s">
        <v>2893</v>
      </c>
    </row>
    <row r="214" spans="1:3">
      <c r="B214" s="210" t="s">
        <v>45</v>
      </c>
    </row>
    <row r="215" spans="1:3">
      <c r="B215" s="210" t="s">
        <v>2894</v>
      </c>
    </row>
    <row r="216" spans="1:3">
      <c r="B216" s="210" t="s">
        <v>2895</v>
      </c>
    </row>
    <row r="217" spans="1:3">
      <c r="B217" s="210" t="s">
        <v>2896</v>
      </c>
    </row>
    <row r="218" spans="1:3">
      <c r="B218" s="266" t="s">
        <v>40</v>
      </c>
    </row>
    <row r="219" spans="1:3">
      <c r="B219" s="210" t="s">
        <v>2897</v>
      </c>
    </row>
    <row r="220" spans="1:3">
      <c r="B220" s="210" t="s">
        <v>2898</v>
      </c>
    </row>
    <row r="221" spans="1:3">
      <c r="B221" s="266" t="s">
        <v>2901</v>
      </c>
    </row>
    <row r="222" spans="1:3">
      <c r="B222" s="210" t="s">
        <v>2899</v>
      </c>
    </row>
    <row r="223" spans="1:3">
      <c r="B223" s="210" t="s">
        <v>2900</v>
      </c>
    </row>
  </sheetData>
  <dataValidations count="1">
    <dataValidation type="list" allowBlank="1" showInputMessage="1" showErrorMessage="1" sqref="A59" xr:uid="{00000000-0002-0000-1200-000000000000}">
      <formula1>#REF!</formula1>
    </dataValidation>
  </dataValidations>
  <pageMargins left="0.7" right="0.7" top="0.75" bottom="0.75" header="0.3" footer="0.3"/>
  <pageSetup paperSize="9" orientation="portrait" verticalDpi="90" r:id="rId1"/>
  <headerFooter>
    <oddFooter>&amp;C_x000D_&amp;1#&amp;"Aptos"&amp;12&amp;K000000 Nasdaq Confidential: Distribution limited to need-to-know recipients</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C000"/>
    <pageSetUpPr fitToPage="1"/>
  </sheetPr>
  <dimension ref="A1:AF205"/>
  <sheetViews>
    <sheetView tabSelected="1" zoomScale="85" zoomScaleNormal="85" zoomScaleSheetLayoutView="55" workbookViewId="0">
      <pane xSplit="4" ySplit="6" topLeftCell="E7" activePane="bottomRight" state="frozen"/>
      <selection pane="topRight" activeCell="E1" sqref="E1"/>
      <selection pane="bottomLeft" activeCell="A7" sqref="A7"/>
      <selection pane="bottomRight" activeCell="G2" sqref="G2"/>
    </sheetView>
  </sheetViews>
  <sheetFormatPr defaultColWidth="9.42578125" defaultRowHeight="12.75"/>
  <cols>
    <col min="1" max="1" width="18.42578125" style="47" customWidth="1"/>
    <col min="2" max="2" width="21.42578125" style="47" customWidth="1"/>
    <col min="3" max="3" width="34.5703125" style="47" customWidth="1"/>
    <col min="4" max="4" width="20.42578125" style="47" customWidth="1"/>
    <col min="5" max="5" width="66.42578125" style="47" customWidth="1"/>
    <col min="6" max="6" width="22.42578125" style="47" bestFit="1" customWidth="1"/>
    <col min="7" max="7" width="17.42578125" style="47" customWidth="1"/>
    <col min="8" max="8" width="14.5703125" style="47" customWidth="1"/>
    <col min="9" max="9" width="15.5703125" style="47" customWidth="1"/>
    <col min="10" max="10" width="15.42578125" style="47" customWidth="1"/>
    <col min="11" max="11" width="21.42578125" style="47" customWidth="1"/>
    <col min="12" max="13" width="12.42578125" style="47" customWidth="1"/>
    <col min="14" max="14" width="18" style="47" customWidth="1"/>
    <col min="15" max="15" width="17.42578125" style="67" customWidth="1"/>
    <col min="16" max="16" width="17.5703125" style="81" bestFit="1" customWidth="1"/>
    <col min="17" max="18" width="18" style="47" customWidth="1"/>
    <col min="19" max="20" width="18" style="67" customWidth="1"/>
    <col min="21" max="21" width="15" style="67" customWidth="1"/>
    <col min="22" max="22" width="14.42578125" style="67" customWidth="1"/>
    <col min="23" max="23" width="13.5703125" style="47" customWidth="1"/>
    <col min="24" max="24" width="23.5703125" style="47" customWidth="1"/>
    <col min="25" max="25" width="24.5703125" style="47" customWidth="1"/>
    <col min="26" max="26" width="23.42578125" style="47" customWidth="1"/>
    <col min="27" max="16384" width="9.42578125" style="47"/>
  </cols>
  <sheetData>
    <row r="1" spans="1:32" ht="25.5">
      <c r="A1" s="64" t="s">
        <v>1</v>
      </c>
      <c r="B1" s="64" t="s">
        <v>274</v>
      </c>
      <c r="C1" s="64" t="s">
        <v>2</v>
      </c>
      <c r="D1" s="65" t="s">
        <v>258</v>
      </c>
      <c r="E1" s="66" t="s">
        <v>360</v>
      </c>
      <c r="F1" s="65" t="s">
        <v>263</v>
      </c>
      <c r="G1" s="64" t="s">
        <v>215</v>
      </c>
      <c r="H1" s="65" t="s">
        <v>2293</v>
      </c>
      <c r="I1" s="65" t="s">
        <v>383</v>
      </c>
      <c r="J1" s="64" t="s">
        <v>1176</v>
      </c>
      <c r="K1" s="64" t="s">
        <v>1177</v>
      </c>
      <c r="L1" s="64" t="s">
        <v>1909</v>
      </c>
      <c r="M1" s="64" t="s">
        <v>2730</v>
      </c>
      <c r="O1" s="81"/>
      <c r="P1" s="47"/>
    </row>
    <row r="2" spans="1:32" ht="13.5" customHeight="1">
      <c r="A2" s="1" t="s">
        <v>2306</v>
      </c>
      <c r="B2" s="55" t="s">
        <v>278</v>
      </c>
      <c r="C2" s="55" t="s">
        <v>1134</v>
      </c>
      <c r="D2" s="55" t="s">
        <v>162</v>
      </c>
      <c r="E2" s="56" t="s">
        <v>34</v>
      </c>
      <c r="F2" s="55" t="s">
        <v>276</v>
      </c>
      <c r="G2" s="4">
        <v>46280</v>
      </c>
      <c r="H2" s="55" t="s">
        <v>7774</v>
      </c>
      <c r="I2" s="78" t="str">
        <f>IF(C2="-","",VLOOKUP(C2,CouponBondIssuersTable,2,0))</f>
        <v>WIHL</v>
      </c>
      <c r="J2" s="78" t="str">
        <f>IF(D2="-","",IFERROR(VLOOKUP(D2,CouponLeadManagersTable,2,0),""))</f>
        <v>SWB</v>
      </c>
      <c r="K2" s="78" t="str">
        <f>IF(D2="-","",IFERROR(VLOOKUP(D2,CouponLeadManagersTable,3,0),""))</f>
        <v>ST</v>
      </c>
      <c r="L2" s="55" t="s">
        <v>2284</v>
      </c>
      <c r="M2" s="55" t="s">
        <v>2731</v>
      </c>
      <c r="O2" s="81"/>
      <c r="P2" s="67"/>
      <c r="S2" s="47"/>
      <c r="W2" s="67"/>
    </row>
    <row r="3" spans="1:32">
      <c r="G3" s="48"/>
    </row>
    <row r="4" spans="1:32" ht="25.5">
      <c r="A4" s="6" t="s">
        <v>216</v>
      </c>
      <c r="G4" s="64" t="s">
        <v>2823</v>
      </c>
    </row>
    <row r="5" spans="1:32" ht="38.25">
      <c r="A5" s="49"/>
      <c r="G5" s="56"/>
      <c r="W5" s="67"/>
      <c r="Y5" s="271" t="s">
        <v>4050</v>
      </c>
      <c r="Z5" s="271" t="s">
        <v>4050</v>
      </c>
      <c r="AA5" s="271" t="s">
        <v>4050</v>
      </c>
    </row>
    <row r="6" spans="1:32" ht="38.25">
      <c r="A6" s="65" t="s">
        <v>217</v>
      </c>
      <c r="B6" s="64" t="s">
        <v>219</v>
      </c>
      <c r="C6" s="65" t="s">
        <v>218</v>
      </c>
      <c r="D6" s="65" t="s">
        <v>11</v>
      </c>
      <c r="E6" s="65" t="s">
        <v>1787</v>
      </c>
      <c r="F6" s="65" t="s">
        <v>1788</v>
      </c>
      <c r="G6" s="64" t="s">
        <v>214</v>
      </c>
      <c r="H6" s="65" t="s">
        <v>331</v>
      </c>
      <c r="I6" s="65" t="s">
        <v>4107</v>
      </c>
      <c r="J6" s="65" t="s">
        <v>501</v>
      </c>
      <c r="K6" s="65" t="s">
        <v>548</v>
      </c>
      <c r="L6" s="65" t="s">
        <v>264</v>
      </c>
      <c r="M6" s="65" t="s">
        <v>265</v>
      </c>
      <c r="N6" s="65" t="s">
        <v>266</v>
      </c>
      <c r="O6" s="65" t="s">
        <v>1025</v>
      </c>
      <c r="P6" s="65" t="s">
        <v>357</v>
      </c>
      <c r="Q6" s="64" t="s">
        <v>268</v>
      </c>
      <c r="R6" s="64" t="s">
        <v>2993</v>
      </c>
      <c r="S6" s="64" t="s">
        <v>4272</v>
      </c>
      <c r="T6" s="82" t="s">
        <v>221</v>
      </c>
      <c r="U6" s="66" t="s">
        <v>269</v>
      </c>
      <c r="V6" s="64" t="s">
        <v>270</v>
      </c>
      <c r="W6" s="68" t="s">
        <v>271</v>
      </c>
      <c r="X6" s="69" t="s">
        <v>244</v>
      </c>
      <c r="Y6" s="271" t="s">
        <v>4049</v>
      </c>
      <c r="Z6" s="271" t="s">
        <v>4046</v>
      </c>
      <c r="AA6" s="271" t="s">
        <v>6618</v>
      </c>
      <c r="AC6" s="67"/>
      <c r="AD6" s="67"/>
      <c r="AE6" s="67"/>
      <c r="AF6" s="67"/>
    </row>
    <row r="7" spans="1:32" ht="15">
      <c r="A7" s="70" t="s">
        <v>7775</v>
      </c>
      <c r="B7" s="70" t="s">
        <v>1134</v>
      </c>
      <c r="C7" s="55">
        <v>129</v>
      </c>
      <c r="D7" s="55" t="s">
        <v>7776</v>
      </c>
      <c r="E7" t="s">
        <v>7778</v>
      </c>
      <c r="F7" t="s">
        <v>7777</v>
      </c>
      <c r="G7" s="56">
        <v>2000000</v>
      </c>
      <c r="H7" s="55" t="s">
        <v>34</v>
      </c>
      <c r="I7" s="55" t="s">
        <v>284</v>
      </c>
      <c r="J7" s="55"/>
      <c r="K7" s="71">
        <v>3.7530000000000001</v>
      </c>
      <c r="L7" s="55">
        <v>1</v>
      </c>
      <c r="M7" s="4">
        <v>46641</v>
      </c>
      <c r="N7" s="4">
        <v>47007</v>
      </c>
      <c r="O7" s="4" t="s">
        <v>1026</v>
      </c>
      <c r="P7" s="43" t="s">
        <v>353</v>
      </c>
      <c r="Q7" s="56">
        <v>500000000</v>
      </c>
      <c r="R7" s="56" t="s">
        <v>2994</v>
      </c>
      <c r="S7" s="56"/>
      <c r="T7" s="4">
        <v>46276</v>
      </c>
      <c r="U7" s="4">
        <v>46276</v>
      </c>
      <c r="V7" s="4">
        <v>47007</v>
      </c>
      <c r="W7" s="4">
        <v>46996</v>
      </c>
      <c r="X7" s="72" t="s">
        <v>7779</v>
      </c>
      <c r="Y7" s="55"/>
      <c r="Z7" s="55"/>
      <c r="AA7" s="270"/>
      <c r="AC7" s="67"/>
      <c r="AD7" s="67"/>
      <c r="AE7" s="67"/>
      <c r="AF7" s="67"/>
    </row>
    <row r="8" spans="1:32">
      <c r="A8" s="70"/>
      <c r="B8" s="70"/>
      <c r="C8" s="55"/>
      <c r="D8" s="55"/>
      <c r="E8" s="55"/>
      <c r="F8" s="55"/>
      <c r="G8" s="55"/>
      <c r="H8" s="55"/>
      <c r="I8" s="55"/>
      <c r="J8" s="55"/>
      <c r="K8" s="71"/>
      <c r="L8" s="55"/>
      <c r="M8" s="4"/>
      <c r="N8" s="4" t="str">
        <f t="shared" ref="N8:O71" si="0">IF(V8&lt;&gt;"",V8,"")</f>
        <v/>
      </c>
      <c r="O8" s="4"/>
      <c r="P8" s="43"/>
      <c r="Q8" s="56"/>
      <c r="R8" s="56"/>
      <c r="S8" s="56"/>
      <c r="T8" s="4"/>
      <c r="U8" s="4" t="str">
        <f t="shared" ref="U8:V71" si="1">IF(T8&lt;&gt;"",T8,"")</f>
        <v/>
      </c>
      <c r="V8" s="4"/>
      <c r="W8" s="4"/>
      <c r="X8" s="72"/>
      <c r="Y8" s="55"/>
      <c r="Z8" s="55"/>
      <c r="AA8" s="270"/>
      <c r="AB8" s="67"/>
      <c r="AC8" s="67"/>
    </row>
    <row r="9" spans="1:32">
      <c r="A9" s="70"/>
      <c r="B9" s="70"/>
      <c r="C9" s="55"/>
      <c r="D9" s="55"/>
      <c r="E9" s="55"/>
      <c r="F9" s="55"/>
      <c r="G9" s="55"/>
      <c r="H9" s="55"/>
      <c r="I9" s="55"/>
      <c r="J9" s="55"/>
      <c r="K9" s="71"/>
      <c r="L9" s="55"/>
      <c r="M9" s="4"/>
      <c r="N9" s="4" t="str">
        <f t="shared" si="0"/>
        <v/>
      </c>
      <c r="O9" s="4"/>
      <c r="P9" s="43"/>
      <c r="Q9" s="56"/>
      <c r="R9" s="56"/>
      <c r="S9" s="56"/>
      <c r="T9" s="4"/>
      <c r="U9" s="4" t="str">
        <f t="shared" si="1"/>
        <v/>
      </c>
      <c r="V9" s="4"/>
      <c r="W9" s="4"/>
      <c r="X9" s="72"/>
      <c r="Y9" s="55"/>
      <c r="Z9" s="55"/>
      <c r="AA9" s="270"/>
      <c r="AB9" s="67"/>
      <c r="AC9" s="67"/>
    </row>
    <row r="10" spans="1:32">
      <c r="A10" s="70"/>
      <c r="B10" s="70"/>
      <c r="C10" s="55"/>
      <c r="D10" s="55"/>
      <c r="E10" s="55"/>
      <c r="F10" s="55"/>
      <c r="G10" s="55"/>
      <c r="H10" s="55"/>
      <c r="I10" s="55"/>
      <c r="J10" s="55"/>
      <c r="K10" s="71"/>
      <c r="L10" s="55"/>
      <c r="M10" s="4"/>
      <c r="N10" s="4" t="str">
        <f t="shared" si="0"/>
        <v/>
      </c>
      <c r="O10" s="4"/>
      <c r="P10" s="43"/>
      <c r="Q10" s="56"/>
      <c r="R10" s="56"/>
      <c r="S10" s="56"/>
      <c r="T10" s="4"/>
      <c r="U10" s="4" t="str">
        <f t="shared" si="1"/>
        <v/>
      </c>
      <c r="V10" s="4"/>
      <c r="W10" s="4"/>
      <c r="X10" s="72"/>
      <c r="Y10" s="55"/>
      <c r="Z10" s="55"/>
      <c r="AA10" s="270"/>
    </row>
    <row r="11" spans="1:32">
      <c r="A11" s="70"/>
      <c r="B11" s="70"/>
      <c r="C11" s="55"/>
      <c r="D11" s="55"/>
      <c r="E11" s="55"/>
      <c r="F11" s="55"/>
      <c r="G11" s="55"/>
      <c r="H11" s="55"/>
      <c r="I11" s="55"/>
      <c r="J11" s="55"/>
      <c r="K11" s="71"/>
      <c r="L11" s="55"/>
      <c r="M11" s="4"/>
      <c r="N11" s="4" t="str">
        <f t="shared" si="0"/>
        <v/>
      </c>
      <c r="O11" s="4"/>
      <c r="P11" s="43"/>
      <c r="Q11" s="56"/>
      <c r="R11" s="56"/>
      <c r="S11" s="56"/>
      <c r="T11" s="4"/>
      <c r="U11" s="4" t="str">
        <f t="shared" si="1"/>
        <v/>
      </c>
      <c r="V11" s="4"/>
      <c r="W11" s="4"/>
      <c r="X11" s="72"/>
      <c r="Y11" s="55"/>
      <c r="Z11" s="55"/>
      <c r="AA11" s="270"/>
    </row>
    <row r="12" spans="1:32">
      <c r="A12" s="70"/>
      <c r="B12" s="70"/>
      <c r="C12" s="55"/>
      <c r="D12" s="55"/>
      <c r="E12" s="55"/>
      <c r="F12" s="55"/>
      <c r="G12" s="55"/>
      <c r="H12" s="55"/>
      <c r="I12" s="55"/>
      <c r="J12" s="55"/>
      <c r="K12" s="71"/>
      <c r="L12" s="55"/>
      <c r="M12" s="4"/>
      <c r="N12" s="4" t="str">
        <f t="shared" si="0"/>
        <v/>
      </c>
      <c r="O12" s="4"/>
      <c r="P12" s="43"/>
      <c r="Q12" s="56"/>
      <c r="R12" s="56"/>
      <c r="S12" s="56"/>
      <c r="T12" s="4"/>
      <c r="U12" s="4" t="str">
        <f t="shared" si="1"/>
        <v/>
      </c>
      <c r="V12" s="4"/>
      <c r="W12" s="4"/>
      <c r="X12" s="72"/>
      <c r="Y12" s="55"/>
      <c r="Z12" s="55"/>
      <c r="AA12" s="270"/>
    </row>
    <row r="13" spans="1:32" ht="12.75" customHeight="1">
      <c r="A13" s="70"/>
      <c r="B13" s="70"/>
      <c r="C13" s="55"/>
      <c r="D13" s="55"/>
      <c r="E13" s="55"/>
      <c r="F13" s="55"/>
      <c r="G13" s="55"/>
      <c r="H13" s="55"/>
      <c r="I13" s="55"/>
      <c r="J13" s="55"/>
      <c r="K13" s="71"/>
      <c r="L13" s="55"/>
      <c r="M13" s="4"/>
      <c r="N13" s="4" t="str">
        <f t="shared" si="0"/>
        <v/>
      </c>
      <c r="O13" s="4"/>
      <c r="P13" s="43"/>
      <c r="Q13" s="56"/>
      <c r="R13" s="56"/>
      <c r="S13" s="56"/>
      <c r="T13" s="4"/>
      <c r="U13" s="4" t="str">
        <f t="shared" si="1"/>
        <v/>
      </c>
      <c r="V13" s="4"/>
      <c r="W13" s="4"/>
      <c r="X13" s="72"/>
      <c r="Y13" s="55"/>
      <c r="Z13" s="55"/>
      <c r="AA13" s="270"/>
    </row>
    <row r="14" spans="1:32">
      <c r="A14" s="70"/>
      <c r="B14" s="70"/>
      <c r="C14" s="55"/>
      <c r="D14" s="55"/>
      <c r="E14" s="55"/>
      <c r="F14" s="55"/>
      <c r="G14" s="55"/>
      <c r="H14" s="55"/>
      <c r="I14" s="55"/>
      <c r="J14" s="55"/>
      <c r="K14" s="71"/>
      <c r="L14" s="55"/>
      <c r="M14" s="4"/>
      <c r="N14" s="4" t="str">
        <f t="shared" si="0"/>
        <v/>
      </c>
      <c r="O14" s="4"/>
      <c r="P14" s="43"/>
      <c r="Q14" s="56"/>
      <c r="R14" s="56"/>
      <c r="S14" s="56"/>
      <c r="T14" s="4"/>
      <c r="U14" s="4" t="str">
        <f t="shared" si="1"/>
        <v/>
      </c>
      <c r="V14" s="4"/>
      <c r="W14" s="4"/>
      <c r="X14" s="72"/>
      <c r="Y14" s="55"/>
      <c r="Z14" s="55"/>
      <c r="AA14" s="270"/>
    </row>
    <row r="15" spans="1:32">
      <c r="A15" s="70"/>
      <c r="B15" s="70"/>
      <c r="C15" s="55"/>
      <c r="D15" s="55"/>
      <c r="E15" s="55"/>
      <c r="F15" s="55"/>
      <c r="G15" s="55"/>
      <c r="H15" s="55"/>
      <c r="I15" s="55"/>
      <c r="J15" s="55"/>
      <c r="K15" s="71"/>
      <c r="L15" s="55"/>
      <c r="M15" s="4"/>
      <c r="N15" s="4" t="str">
        <f t="shared" si="0"/>
        <v/>
      </c>
      <c r="O15" s="4"/>
      <c r="P15" s="43"/>
      <c r="Q15" s="56"/>
      <c r="R15" s="56"/>
      <c r="S15" s="56"/>
      <c r="T15" s="4"/>
      <c r="U15" s="4" t="str">
        <f t="shared" si="1"/>
        <v/>
      </c>
      <c r="V15" s="4"/>
      <c r="W15" s="4"/>
      <c r="X15" s="72"/>
      <c r="Y15" s="55"/>
      <c r="Z15" s="55"/>
      <c r="AA15" s="270"/>
    </row>
    <row r="16" spans="1:32">
      <c r="A16" s="70"/>
      <c r="B16" s="70"/>
      <c r="C16" s="55"/>
      <c r="D16" s="55"/>
      <c r="E16" s="55"/>
      <c r="F16" s="55"/>
      <c r="G16" s="55"/>
      <c r="H16" s="55"/>
      <c r="I16" s="55"/>
      <c r="J16" s="55"/>
      <c r="K16" s="71"/>
      <c r="L16" s="55"/>
      <c r="M16" s="4"/>
      <c r="N16" s="4" t="str">
        <f t="shared" si="0"/>
        <v/>
      </c>
      <c r="O16" s="4"/>
      <c r="P16" s="43"/>
      <c r="Q16" s="56"/>
      <c r="R16" s="56"/>
      <c r="S16" s="56"/>
      <c r="T16" s="4"/>
      <c r="U16" s="4" t="str">
        <f t="shared" si="1"/>
        <v/>
      </c>
      <c r="V16" s="4"/>
      <c r="W16" s="4"/>
      <c r="X16" s="72"/>
      <c r="Y16" s="55"/>
      <c r="Z16" s="55"/>
      <c r="AA16" s="270"/>
    </row>
    <row r="17" spans="1:27">
      <c r="A17" s="70"/>
      <c r="B17" s="70"/>
      <c r="C17" s="55"/>
      <c r="D17" s="55"/>
      <c r="E17" s="55"/>
      <c r="F17" s="55"/>
      <c r="G17" s="55"/>
      <c r="H17" s="55"/>
      <c r="I17" s="55"/>
      <c r="J17" s="55"/>
      <c r="K17" s="71"/>
      <c r="L17" s="55"/>
      <c r="M17" s="4"/>
      <c r="N17" s="4" t="str">
        <f t="shared" si="0"/>
        <v/>
      </c>
      <c r="O17" s="4"/>
      <c r="P17" s="43"/>
      <c r="Q17" s="56"/>
      <c r="R17" s="56"/>
      <c r="S17" s="56"/>
      <c r="T17" s="4"/>
      <c r="U17" s="4" t="str">
        <f t="shared" si="1"/>
        <v/>
      </c>
      <c r="V17" s="4"/>
      <c r="W17" s="4"/>
      <c r="X17" s="72"/>
      <c r="Y17" s="55"/>
      <c r="Z17" s="55"/>
      <c r="AA17" s="270"/>
    </row>
    <row r="18" spans="1:27">
      <c r="A18" s="70"/>
      <c r="B18" s="70"/>
      <c r="C18" s="55"/>
      <c r="D18" s="55"/>
      <c r="E18" s="55"/>
      <c r="F18" s="55"/>
      <c r="G18" s="55"/>
      <c r="H18" s="55"/>
      <c r="I18" s="55"/>
      <c r="J18" s="55"/>
      <c r="K18" s="71"/>
      <c r="L18" s="55"/>
      <c r="M18" s="4"/>
      <c r="N18" s="4" t="str">
        <f t="shared" si="0"/>
        <v/>
      </c>
      <c r="O18" s="4"/>
      <c r="P18" s="43"/>
      <c r="Q18" s="56"/>
      <c r="R18" s="56"/>
      <c r="S18" s="56"/>
      <c r="T18" s="4"/>
      <c r="U18" s="4" t="str">
        <f t="shared" si="1"/>
        <v/>
      </c>
      <c r="V18" s="4"/>
      <c r="W18" s="4"/>
      <c r="X18" s="72"/>
      <c r="Y18" s="55"/>
      <c r="Z18" s="55"/>
      <c r="AA18" s="270"/>
    </row>
    <row r="19" spans="1:27">
      <c r="A19" s="70"/>
      <c r="B19" s="70"/>
      <c r="C19" s="55"/>
      <c r="D19" s="55"/>
      <c r="E19" s="55"/>
      <c r="F19" s="55"/>
      <c r="G19" s="55"/>
      <c r="H19" s="55"/>
      <c r="I19" s="55"/>
      <c r="J19" s="55"/>
      <c r="K19" s="71"/>
      <c r="L19" s="55"/>
      <c r="M19" s="4"/>
      <c r="N19" s="4" t="str">
        <f t="shared" si="0"/>
        <v/>
      </c>
      <c r="O19" s="4"/>
      <c r="P19" s="43"/>
      <c r="Q19" s="56"/>
      <c r="R19" s="56"/>
      <c r="S19" s="56"/>
      <c r="T19" s="4"/>
      <c r="U19" s="4" t="str">
        <f t="shared" si="1"/>
        <v/>
      </c>
      <c r="V19" s="4"/>
      <c r="W19" s="4"/>
      <c r="X19" s="72"/>
      <c r="Y19" s="55"/>
      <c r="Z19" s="55"/>
      <c r="AA19" s="270"/>
    </row>
    <row r="20" spans="1:27">
      <c r="A20" s="70"/>
      <c r="B20" s="70"/>
      <c r="C20" s="55"/>
      <c r="D20" s="55"/>
      <c r="E20" s="55"/>
      <c r="F20" s="55"/>
      <c r="G20" s="55"/>
      <c r="H20" s="55"/>
      <c r="I20" s="55"/>
      <c r="J20" s="55"/>
      <c r="K20" s="71"/>
      <c r="L20" s="55"/>
      <c r="M20" s="4"/>
      <c r="N20" s="4" t="str">
        <f t="shared" si="0"/>
        <v/>
      </c>
      <c r="O20" s="4"/>
      <c r="P20" s="43"/>
      <c r="Q20" s="56"/>
      <c r="R20" s="56"/>
      <c r="S20" s="56"/>
      <c r="T20" s="4"/>
      <c r="U20" s="4" t="str">
        <f t="shared" si="1"/>
        <v/>
      </c>
      <c r="V20" s="4"/>
      <c r="W20" s="4"/>
      <c r="X20" s="72"/>
      <c r="Y20" s="55"/>
      <c r="Z20" s="55"/>
      <c r="AA20" s="270"/>
    </row>
    <row r="21" spans="1:27">
      <c r="A21" s="70"/>
      <c r="B21" s="70"/>
      <c r="C21" s="55"/>
      <c r="D21" s="55"/>
      <c r="E21" s="55"/>
      <c r="F21" s="55"/>
      <c r="G21" s="55"/>
      <c r="H21" s="55"/>
      <c r="I21" s="55"/>
      <c r="J21" s="55"/>
      <c r="K21" s="71"/>
      <c r="L21" s="55"/>
      <c r="M21" s="4"/>
      <c r="N21" s="4" t="str">
        <f t="shared" si="0"/>
        <v/>
      </c>
      <c r="O21" s="4"/>
      <c r="P21" s="43"/>
      <c r="Q21" s="56"/>
      <c r="R21" s="56"/>
      <c r="S21" s="56"/>
      <c r="T21" s="4"/>
      <c r="U21" s="4" t="str">
        <f t="shared" si="1"/>
        <v/>
      </c>
      <c r="V21" s="4"/>
      <c r="W21" s="4"/>
      <c r="X21" s="72"/>
      <c r="Y21" s="55"/>
      <c r="Z21" s="55"/>
      <c r="AA21" s="270"/>
    </row>
    <row r="22" spans="1:27">
      <c r="A22" s="70"/>
      <c r="B22" s="70"/>
      <c r="C22" s="55"/>
      <c r="D22" s="55"/>
      <c r="E22" s="55"/>
      <c r="F22" s="55"/>
      <c r="G22" s="55"/>
      <c r="H22" s="55"/>
      <c r="I22" s="55"/>
      <c r="J22" s="55"/>
      <c r="K22" s="55"/>
      <c r="L22" s="71"/>
      <c r="M22" s="55"/>
      <c r="N22" s="4"/>
      <c r="O22" s="4" t="str">
        <f t="shared" si="0"/>
        <v/>
      </c>
      <c r="P22" s="4"/>
      <c r="Q22" s="43"/>
      <c r="R22" s="56"/>
      <c r="S22" s="56"/>
      <c r="T22" s="56"/>
      <c r="U22" s="4"/>
      <c r="V22" s="4" t="str">
        <f t="shared" si="1"/>
        <v/>
      </c>
      <c r="W22" s="4"/>
      <c r="X22" s="72"/>
      <c r="Y22" s="55"/>
      <c r="Z22" s="55"/>
      <c r="AA22" s="270"/>
    </row>
    <row r="23" spans="1:27">
      <c r="A23" s="70"/>
      <c r="B23" s="70"/>
      <c r="C23" s="55"/>
      <c r="D23" s="55"/>
      <c r="E23" s="55"/>
      <c r="F23" s="55"/>
      <c r="G23" s="55"/>
      <c r="H23" s="55"/>
      <c r="I23" s="55"/>
      <c r="J23" s="55"/>
      <c r="K23" s="55"/>
      <c r="L23" s="71"/>
      <c r="M23" s="55"/>
      <c r="N23" s="4"/>
      <c r="O23" s="4" t="str">
        <f t="shared" si="0"/>
        <v/>
      </c>
      <c r="P23" s="4"/>
      <c r="Q23" s="43"/>
      <c r="R23" s="56"/>
      <c r="S23" s="56"/>
      <c r="T23" s="56"/>
      <c r="U23" s="4"/>
      <c r="V23" s="4" t="str">
        <f t="shared" si="1"/>
        <v/>
      </c>
      <c r="W23" s="4"/>
      <c r="X23" s="72"/>
      <c r="Y23" s="55"/>
      <c r="Z23" s="55"/>
      <c r="AA23" s="270"/>
    </row>
    <row r="24" spans="1:27">
      <c r="A24" s="70"/>
      <c r="B24" s="70"/>
      <c r="C24" s="55"/>
      <c r="D24" s="55"/>
      <c r="E24" s="55"/>
      <c r="F24" s="55"/>
      <c r="G24" s="55"/>
      <c r="H24" s="55"/>
      <c r="I24" s="55"/>
      <c r="J24" s="55"/>
      <c r="K24" s="71"/>
      <c r="L24" s="55"/>
      <c r="M24" s="4"/>
      <c r="N24" s="4" t="str">
        <f t="shared" si="0"/>
        <v/>
      </c>
      <c r="O24" s="4"/>
      <c r="P24" s="43"/>
      <c r="Q24" s="56"/>
      <c r="R24" s="56"/>
      <c r="S24" s="56"/>
      <c r="T24" s="4"/>
      <c r="U24" s="4" t="str">
        <f t="shared" si="1"/>
        <v/>
      </c>
      <c r="V24" s="4"/>
      <c r="W24" s="4"/>
      <c r="X24" s="72"/>
      <c r="Y24" s="55"/>
      <c r="Z24" s="55"/>
      <c r="AA24" s="270"/>
    </row>
    <row r="25" spans="1:27">
      <c r="A25" s="70"/>
      <c r="B25" s="70"/>
      <c r="C25" s="55"/>
      <c r="D25" s="55"/>
      <c r="E25" s="55"/>
      <c r="F25" s="55"/>
      <c r="G25" s="55"/>
      <c r="H25" s="55"/>
      <c r="I25" s="55"/>
      <c r="J25" s="55"/>
      <c r="K25" s="71"/>
      <c r="L25" s="55"/>
      <c r="M25" s="4"/>
      <c r="N25" s="4" t="str">
        <f t="shared" si="0"/>
        <v/>
      </c>
      <c r="O25" s="4"/>
      <c r="P25" s="43"/>
      <c r="Q25" s="56"/>
      <c r="R25" s="56"/>
      <c r="S25" s="56"/>
      <c r="T25" s="4"/>
      <c r="U25" s="4" t="str">
        <f t="shared" si="1"/>
        <v/>
      </c>
      <c r="V25" s="4"/>
      <c r="W25" s="4"/>
      <c r="X25" s="72"/>
      <c r="Y25" s="55"/>
      <c r="Z25" s="55"/>
      <c r="AA25" s="270"/>
    </row>
    <row r="26" spans="1:27">
      <c r="A26" s="70"/>
      <c r="B26" s="70"/>
      <c r="C26" s="55"/>
      <c r="D26" s="55"/>
      <c r="E26" s="55"/>
      <c r="F26" s="55"/>
      <c r="G26" s="55"/>
      <c r="H26" s="55"/>
      <c r="I26" s="55"/>
      <c r="J26" s="55"/>
      <c r="K26" s="71"/>
      <c r="L26" s="55"/>
      <c r="M26" s="4"/>
      <c r="N26" s="4" t="str">
        <f t="shared" si="0"/>
        <v/>
      </c>
      <c r="O26" s="4"/>
      <c r="P26" s="43"/>
      <c r="Q26" s="56"/>
      <c r="R26" s="56"/>
      <c r="S26" s="56"/>
      <c r="T26" s="4"/>
      <c r="U26" s="4" t="str">
        <f t="shared" si="1"/>
        <v/>
      </c>
      <c r="V26" s="4"/>
      <c r="W26" s="4"/>
      <c r="X26" s="72"/>
      <c r="Y26" s="55"/>
      <c r="Z26" s="55"/>
      <c r="AA26" s="270"/>
    </row>
    <row r="27" spans="1:27">
      <c r="A27" s="70"/>
      <c r="B27" s="70"/>
      <c r="C27" s="55"/>
      <c r="D27" s="55"/>
      <c r="E27" s="55"/>
      <c r="F27" s="55"/>
      <c r="G27" s="55"/>
      <c r="H27" s="55"/>
      <c r="I27" s="55"/>
      <c r="J27" s="55"/>
      <c r="K27" s="71"/>
      <c r="L27" s="55"/>
      <c r="M27" s="4"/>
      <c r="N27" s="4" t="str">
        <f t="shared" si="0"/>
        <v/>
      </c>
      <c r="O27" s="4"/>
      <c r="P27" s="43"/>
      <c r="Q27" s="56"/>
      <c r="R27" s="56"/>
      <c r="S27" s="56"/>
      <c r="T27" s="4"/>
      <c r="U27" s="4" t="str">
        <f t="shared" si="1"/>
        <v/>
      </c>
      <c r="V27" s="4"/>
      <c r="W27" s="4"/>
      <c r="X27" s="72"/>
      <c r="Y27" s="55"/>
      <c r="Z27" s="55"/>
      <c r="AA27" s="270"/>
    </row>
    <row r="28" spans="1:27">
      <c r="A28" s="70"/>
      <c r="B28" s="70"/>
      <c r="C28" s="55"/>
      <c r="D28" s="55"/>
      <c r="E28" s="55"/>
      <c r="F28" s="55"/>
      <c r="G28" s="55"/>
      <c r="H28" s="55"/>
      <c r="I28" s="55"/>
      <c r="J28" s="55"/>
      <c r="K28" s="71"/>
      <c r="L28" s="55"/>
      <c r="M28" s="4"/>
      <c r="N28" s="4" t="str">
        <f t="shared" si="0"/>
        <v/>
      </c>
      <c r="O28" s="4"/>
      <c r="P28" s="43"/>
      <c r="Q28" s="56"/>
      <c r="R28" s="56"/>
      <c r="S28" s="56"/>
      <c r="T28" s="4"/>
      <c r="U28" s="4" t="str">
        <f t="shared" si="1"/>
        <v/>
      </c>
      <c r="V28" s="4"/>
      <c r="W28" s="4"/>
      <c r="X28" s="72"/>
      <c r="Y28" s="55"/>
      <c r="Z28" s="55"/>
      <c r="AA28" s="270"/>
    </row>
    <row r="29" spans="1:27">
      <c r="A29" s="70"/>
      <c r="B29" s="70"/>
      <c r="C29" s="55"/>
      <c r="D29" s="55"/>
      <c r="E29" s="55"/>
      <c r="F29" s="55"/>
      <c r="G29" s="55"/>
      <c r="H29" s="55"/>
      <c r="I29" s="55"/>
      <c r="J29" s="55"/>
      <c r="K29" s="71"/>
      <c r="L29" s="55"/>
      <c r="M29" s="4"/>
      <c r="N29" s="4" t="str">
        <f t="shared" si="0"/>
        <v/>
      </c>
      <c r="O29" s="4"/>
      <c r="P29" s="43"/>
      <c r="Q29" s="56"/>
      <c r="R29" s="56"/>
      <c r="S29" s="56"/>
      <c r="T29" s="4"/>
      <c r="U29" s="4" t="str">
        <f t="shared" si="1"/>
        <v/>
      </c>
      <c r="V29" s="4"/>
      <c r="W29" s="4"/>
      <c r="X29" s="72"/>
      <c r="Y29" s="55"/>
      <c r="Z29" s="55"/>
      <c r="AA29" s="270"/>
    </row>
    <row r="30" spans="1:27">
      <c r="A30" s="70"/>
      <c r="B30" s="70"/>
      <c r="C30" s="55"/>
      <c r="D30" s="55"/>
      <c r="E30" s="55"/>
      <c r="F30" s="55"/>
      <c r="G30" s="55"/>
      <c r="H30" s="55"/>
      <c r="I30" s="55"/>
      <c r="J30" s="55"/>
      <c r="K30" s="71"/>
      <c r="L30" s="55"/>
      <c r="M30" s="4"/>
      <c r="N30" s="4" t="str">
        <f t="shared" si="0"/>
        <v/>
      </c>
      <c r="O30" s="4"/>
      <c r="P30" s="43"/>
      <c r="Q30" s="56"/>
      <c r="R30" s="56"/>
      <c r="S30" s="56"/>
      <c r="T30" s="4"/>
      <c r="U30" s="4" t="str">
        <f t="shared" si="1"/>
        <v/>
      </c>
      <c r="V30" s="4"/>
      <c r="W30" s="4"/>
      <c r="X30" s="72"/>
      <c r="Y30" s="55"/>
      <c r="Z30" s="55"/>
      <c r="AA30" s="270"/>
    </row>
    <row r="31" spans="1:27">
      <c r="A31" s="70"/>
      <c r="B31" s="70"/>
      <c r="C31" s="55"/>
      <c r="D31" s="55"/>
      <c r="E31" s="55"/>
      <c r="F31" s="55"/>
      <c r="G31" s="55"/>
      <c r="H31" s="55"/>
      <c r="I31" s="55"/>
      <c r="J31" s="55"/>
      <c r="K31" s="71"/>
      <c r="L31" s="55"/>
      <c r="M31" s="4"/>
      <c r="N31" s="4" t="str">
        <f t="shared" si="0"/>
        <v/>
      </c>
      <c r="O31" s="4"/>
      <c r="P31" s="43"/>
      <c r="Q31" s="56"/>
      <c r="R31" s="56"/>
      <c r="S31" s="56"/>
      <c r="T31" s="4"/>
      <c r="U31" s="4" t="str">
        <f t="shared" si="1"/>
        <v/>
      </c>
      <c r="V31" s="4"/>
      <c r="W31" s="4"/>
      <c r="X31" s="72"/>
      <c r="Y31" s="55"/>
      <c r="Z31" s="55"/>
      <c r="AA31" s="270"/>
    </row>
    <row r="32" spans="1:27">
      <c r="A32" s="70"/>
      <c r="B32" s="70"/>
      <c r="C32" s="55"/>
      <c r="D32" s="55"/>
      <c r="E32" s="55"/>
      <c r="F32" s="55"/>
      <c r="G32" s="55"/>
      <c r="H32" s="55"/>
      <c r="I32" s="55"/>
      <c r="J32" s="55"/>
      <c r="K32" s="71"/>
      <c r="L32" s="55"/>
      <c r="M32" s="4"/>
      <c r="N32" s="4" t="str">
        <f t="shared" si="0"/>
        <v/>
      </c>
      <c r="O32" s="4"/>
      <c r="P32" s="43"/>
      <c r="Q32" s="56"/>
      <c r="R32" s="56"/>
      <c r="S32" s="56"/>
      <c r="T32" s="4"/>
      <c r="U32" s="4" t="str">
        <f t="shared" si="1"/>
        <v/>
      </c>
      <c r="V32" s="4"/>
      <c r="W32" s="4"/>
      <c r="X32" s="72"/>
      <c r="Y32" s="55"/>
      <c r="Z32" s="55"/>
      <c r="AA32" s="270"/>
    </row>
    <row r="33" spans="1:27">
      <c r="A33" s="70"/>
      <c r="B33" s="70"/>
      <c r="C33" s="55"/>
      <c r="D33" s="55"/>
      <c r="E33" s="55"/>
      <c r="F33" s="55"/>
      <c r="G33" s="55"/>
      <c r="H33" s="55"/>
      <c r="I33" s="55"/>
      <c r="J33" s="55"/>
      <c r="K33" s="71"/>
      <c r="L33" s="55"/>
      <c r="M33" s="4"/>
      <c r="N33" s="4" t="str">
        <f t="shared" si="0"/>
        <v/>
      </c>
      <c r="O33" s="4"/>
      <c r="P33" s="43"/>
      <c r="Q33" s="56"/>
      <c r="R33" s="56"/>
      <c r="S33" s="56"/>
      <c r="T33" s="4"/>
      <c r="U33" s="4" t="str">
        <f t="shared" si="1"/>
        <v/>
      </c>
      <c r="V33" s="4"/>
      <c r="W33" s="4"/>
      <c r="X33" s="72"/>
      <c r="Y33" s="55"/>
      <c r="Z33" s="55"/>
      <c r="AA33" s="270"/>
    </row>
    <row r="34" spans="1:27">
      <c r="A34" s="70"/>
      <c r="B34" s="70"/>
      <c r="C34" s="55"/>
      <c r="D34" s="55"/>
      <c r="E34" s="55"/>
      <c r="F34" s="55"/>
      <c r="G34" s="55"/>
      <c r="H34" s="55"/>
      <c r="I34" s="55"/>
      <c r="J34" s="55"/>
      <c r="K34" s="71"/>
      <c r="L34" s="55"/>
      <c r="M34" s="4"/>
      <c r="N34" s="4" t="str">
        <f t="shared" si="0"/>
        <v/>
      </c>
      <c r="O34" s="4"/>
      <c r="P34" s="43"/>
      <c r="Q34" s="56"/>
      <c r="R34" s="56"/>
      <c r="S34" s="56"/>
      <c r="T34" s="4"/>
      <c r="U34" s="4" t="str">
        <f t="shared" si="1"/>
        <v/>
      </c>
      <c r="V34" s="4"/>
      <c r="W34" s="4"/>
      <c r="X34" s="72"/>
      <c r="Y34" s="55"/>
      <c r="Z34" s="55"/>
      <c r="AA34" s="270"/>
    </row>
    <row r="35" spans="1:27">
      <c r="A35" s="70"/>
      <c r="B35" s="70"/>
      <c r="C35" s="55"/>
      <c r="D35" s="55"/>
      <c r="E35" s="55"/>
      <c r="F35" s="55"/>
      <c r="G35" s="55"/>
      <c r="H35" s="55"/>
      <c r="I35" s="55"/>
      <c r="J35" s="55"/>
      <c r="K35" s="71"/>
      <c r="L35" s="55"/>
      <c r="M35" s="4"/>
      <c r="N35" s="4" t="str">
        <f t="shared" si="0"/>
        <v/>
      </c>
      <c r="O35" s="4"/>
      <c r="P35" s="43"/>
      <c r="Q35" s="56"/>
      <c r="R35" s="56"/>
      <c r="S35" s="56"/>
      <c r="T35" s="4"/>
      <c r="U35" s="4" t="str">
        <f t="shared" si="1"/>
        <v/>
      </c>
      <c r="V35" s="4"/>
      <c r="W35" s="4"/>
      <c r="X35" s="72"/>
      <c r="Y35" s="55"/>
      <c r="Z35" s="55"/>
      <c r="AA35" s="270"/>
    </row>
    <row r="36" spans="1:27">
      <c r="A36" s="70"/>
      <c r="B36" s="70"/>
      <c r="C36" s="55"/>
      <c r="D36" s="55"/>
      <c r="E36" s="55"/>
      <c r="F36" s="55"/>
      <c r="G36" s="55"/>
      <c r="H36" s="55"/>
      <c r="I36" s="55"/>
      <c r="J36" s="55"/>
      <c r="K36" s="71"/>
      <c r="L36" s="55"/>
      <c r="M36" s="4"/>
      <c r="N36" s="4" t="str">
        <f t="shared" si="0"/>
        <v/>
      </c>
      <c r="O36" s="4"/>
      <c r="P36" s="43"/>
      <c r="Q36" s="56"/>
      <c r="R36" s="56"/>
      <c r="S36" s="56"/>
      <c r="T36" s="4"/>
      <c r="U36" s="4" t="str">
        <f t="shared" si="1"/>
        <v/>
      </c>
      <c r="V36" s="4"/>
      <c r="W36" s="4"/>
      <c r="X36" s="72"/>
      <c r="Y36" s="55"/>
      <c r="Z36" s="55"/>
      <c r="AA36" s="270"/>
    </row>
    <row r="37" spans="1:27">
      <c r="A37" s="70"/>
      <c r="B37" s="70"/>
      <c r="C37" s="55"/>
      <c r="D37" s="55"/>
      <c r="E37" s="55"/>
      <c r="F37" s="55"/>
      <c r="G37" s="55"/>
      <c r="H37" s="55"/>
      <c r="I37" s="55"/>
      <c r="J37" s="55"/>
      <c r="K37" s="71"/>
      <c r="L37" s="55"/>
      <c r="M37" s="4"/>
      <c r="N37" s="4" t="str">
        <f t="shared" si="0"/>
        <v/>
      </c>
      <c r="O37" s="4"/>
      <c r="P37" s="43"/>
      <c r="Q37" s="56"/>
      <c r="R37" s="56"/>
      <c r="S37" s="56"/>
      <c r="T37" s="4"/>
      <c r="U37" s="4" t="str">
        <f t="shared" si="1"/>
        <v/>
      </c>
      <c r="V37" s="4"/>
      <c r="W37" s="4"/>
      <c r="X37" s="72"/>
      <c r="Y37" s="55"/>
      <c r="Z37" s="55"/>
      <c r="AA37" s="270"/>
    </row>
    <row r="38" spans="1:27">
      <c r="A38" s="70"/>
      <c r="B38" s="70"/>
      <c r="C38" s="55"/>
      <c r="D38" s="55"/>
      <c r="E38" s="55"/>
      <c r="F38" s="55"/>
      <c r="G38" s="55"/>
      <c r="H38" s="55"/>
      <c r="I38" s="55"/>
      <c r="J38" s="55"/>
      <c r="K38" s="71"/>
      <c r="L38" s="55"/>
      <c r="M38" s="4"/>
      <c r="N38" s="4" t="str">
        <f t="shared" si="0"/>
        <v/>
      </c>
      <c r="O38" s="4"/>
      <c r="P38" s="43"/>
      <c r="Q38" s="56"/>
      <c r="R38" s="56"/>
      <c r="S38" s="56"/>
      <c r="T38" s="4"/>
      <c r="U38" s="4" t="str">
        <f t="shared" si="1"/>
        <v/>
      </c>
      <c r="V38" s="4"/>
      <c r="W38" s="4"/>
      <c r="X38" s="72"/>
      <c r="Y38" s="55"/>
      <c r="Z38" s="55"/>
      <c r="AA38" s="270"/>
    </row>
    <row r="39" spans="1:27">
      <c r="A39" s="70"/>
      <c r="B39" s="70"/>
      <c r="C39" s="55"/>
      <c r="D39" s="55"/>
      <c r="E39" s="55"/>
      <c r="F39" s="55"/>
      <c r="G39" s="55"/>
      <c r="H39" s="55"/>
      <c r="I39" s="55"/>
      <c r="J39" s="55"/>
      <c r="K39" s="71"/>
      <c r="L39" s="55"/>
      <c r="M39" s="4"/>
      <c r="N39" s="4" t="str">
        <f t="shared" si="0"/>
        <v/>
      </c>
      <c r="O39" s="4"/>
      <c r="P39" s="43"/>
      <c r="Q39" s="56"/>
      <c r="R39" s="56"/>
      <c r="S39" s="56"/>
      <c r="T39" s="4"/>
      <c r="U39" s="4" t="str">
        <f t="shared" si="1"/>
        <v/>
      </c>
      <c r="V39" s="4"/>
      <c r="W39" s="4"/>
      <c r="X39" s="72"/>
      <c r="Y39" s="55"/>
      <c r="Z39" s="55"/>
      <c r="AA39" s="270"/>
    </row>
    <row r="40" spans="1:27">
      <c r="A40" s="70"/>
      <c r="B40" s="70"/>
      <c r="C40" s="55"/>
      <c r="D40" s="55"/>
      <c r="E40" s="55"/>
      <c r="F40" s="55"/>
      <c r="G40" s="55"/>
      <c r="H40" s="55"/>
      <c r="I40" s="55"/>
      <c r="J40" s="55"/>
      <c r="K40" s="71"/>
      <c r="L40" s="55"/>
      <c r="M40" s="4"/>
      <c r="N40" s="4" t="str">
        <f t="shared" si="0"/>
        <v/>
      </c>
      <c r="O40" s="4"/>
      <c r="P40" s="43"/>
      <c r="Q40" s="56"/>
      <c r="R40" s="56"/>
      <c r="S40" s="56"/>
      <c r="T40" s="4"/>
      <c r="U40" s="4" t="str">
        <f t="shared" si="1"/>
        <v/>
      </c>
      <c r="V40" s="4"/>
      <c r="W40" s="4"/>
      <c r="X40" s="72"/>
      <c r="Y40" s="55"/>
      <c r="Z40" s="55"/>
      <c r="AA40" s="270"/>
    </row>
    <row r="41" spans="1:27">
      <c r="A41" s="70"/>
      <c r="B41" s="70"/>
      <c r="C41" s="55"/>
      <c r="D41" s="55"/>
      <c r="E41" s="55"/>
      <c r="F41" s="55"/>
      <c r="G41" s="55"/>
      <c r="H41" s="55"/>
      <c r="I41" s="55"/>
      <c r="J41" s="55"/>
      <c r="K41" s="71"/>
      <c r="L41" s="55"/>
      <c r="M41" s="4"/>
      <c r="N41" s="4" t="str">
        <f t="shared" si="0"/>
        <v/>
      </c>
      <c r="O41" s="4"/>
      <c r="P41" s="43"/>
      <c r="Q41" s="56"/>
      <c r="R41" s="56"/>
      <c r="S41" s="56"/>
      <c r="T41" s="4"/>
      <c r="U41" s="4" t="str">
        <f t="shared" si="1"/>
        <v/>
      </c>
      <c r="V41" s="4"/>
      <c r="W41" s="4"/>
      <c r="X41" s="72"/>
      <c r="Y41" s="55"/>
      <c r="Z41" s="55"/>
      <c r="AA41" s="270"/>
    </row>
    <row r="42" spans="1:27">
      <c r="A42" s="70"/>
      <c r="B42" s="70"/>
      <c r="C42" s="55"/>
      <c r="D42" s="55"/>
      <c r="E42" s="55"/>
      <c r="F42" s="55"/>
      <c r="G42" s="55"/>
      <c r="H42" s="55"/>
      <c r="I42" s="55"/>
      <c r="J42" s="55"/>
      <c r="K42" s="71"/>
      <c r="L42" s="55"/>
      <c r="M42" s="4"/>
      <c r="N42" s="4" t="str">
        <f t="shared" si="0"/>
        <v/>
      </c>
      <c r="O42" s="4"/>
      <c r="P42" s="43"/>
      <c r="Q42" s="56"/>
      <c r="R42" s="56"/>
      <c r="S42" s="56"/>
      <c r="T42" s="4"/>
      <c r="U42" s="4" t="str">
        <f t="shared" si="1"/>
        <v/>
      </c>
      <c r="V42" s="4"/>
      <c r="W42" s="4"/>
      <c r="X42" s="72"/>
      <c r="Y42" s="55"/>
      <c r="Z42" s="55"/>
      <c r="AA42" s="270"/>
    </row>
    <row r="43" spans="1:27">
      <c r="A43" s="70"/>
      <c r="B43" s="70"/>
      <c r="C43" s="55"/>
      <c r="D43" s="55"/>
      <c r="E43" s="55"/>
      <c r="F43" s="55"/>
      <c r="G43" s="55"/>
      <c r="H43" s="55"/>
      <c r="I43" s="55"/>
      <c r="J43" s="55"/>
      <c r="K43" s="71"/>
      <c r="L43" s="55"/>
      <c r="M43" s="4"/>
      <c r="N43" s="4" t="str">
        <f t="shared" si="0"/>
        <v/>
      </c>
      <c r="O43" s="4"/>
      <c r="P43" s="43"/>
      <c r="Q43" s="56"/>
      <c r="R43" s="56"/>
      <c r="S43" s="56"/>
      <c r="T43" s="4"/>
      <c r="U43" s="4" t="str">
        <f t="shared" si="1"/>
        <v/>
      </c>
      <c r="V43" s="4"/>
      <c r="W43" s="4"/>
      <c r="X43" s="72"/>
      <c r="Y43" s="55"/>
      <c r="Z43" s="55"/>
      <c r="AA43" s="270"/>
    </row>
    <row r="44" spans="1:27">
      <c r="A44" s="70"/>
      <c r="B44" s="70"/>
      <c r="C44" s="55"/>
      <c r="D44" s="55"/>
      <c r="E44" s="55"/>
      <c r="F44" s="55"/>
      <c r="G44" s="55"/>
      <c r="H44" s="55"/>
      <c r="I44" s="55"/>
      <c r="J44" s="55"/>
      <c r="K44" s="71"/>
      <c r="L44" s="55"/>
      <c r="M44" s="4"/>
      <c r="N44" s="4" t="str">
        <f t="shared" si="0"/>
        <v/>
      </c>
      <c r="O44" s="4"/>
      <c r="P44" s="43"/>
      <c r="Q44" s="56"/>
      <c r="R44" s="56"/>
      <c r="S44" s="56"/>
      <c r="T44" s="4"/>
      <c r="U44" s="4" t="str">
        <f t="shared" si="1"/>
        <v/>
      </c>
      <c r="V44" s="4"/>
      <c r="W44" s="4"/>
      <c r="X44" s="72"/>
      <c r="Y44" s="55"/>
      <c r="Z44" s="55"/>
      <c r="AA44" s="270"/>
    </row>
    <row r="45" spans="1:27">
      <c r="A45" s="70"/>
      <c r="B45" s="70"/>
      <c r="C45" s="55"/>
      <c r="D45" s="55"/>
      <c r="E45" s="55"/>
      <c r="F45" s="55"/>
      <c r="G45" s="55"/>
      <c r="H45" s="55"/>
      <c r="I45" s="55"/>
      <c r="J45" s="55"/>
      <c r="K45" s="71"/>
      <c r="L45" s="55"/>
      <c r="M45" s="4"/>
      <c r="N45" s="4" t="str">
        <f t="shared" si="0"/>
        <v/>
      </c>
      <c r="O45" s="4"/>
      <c r="P45" s="43"/>
      <c r="Q45" s="56"/>
      <c r="R45" s="56"/>
      <c r="S45" s="56"/>
      <c r="T45" s="4"/>
      <c r="U45" s="4" t="str">
        <f t="shared" si="1"/>
        <v/>
      </c>
      <c r="V45" s="4"/>
      <c r="W45" s="4"/>
      <c r="X45" s="72"/>
      <c r="Y45" s="55"/>
      <c r="Z45" s="55"/>
      <c r="AA45" s="270"/>
    </row>
    <row r="46" spans="1:27">
      <c r="A46" s="70"/>
      <c r="B46" s="70"/>
      <c r="C46" s="55"/>
      <c r="D46" s="55"/>
      <c r="E46" s="55"/>
      <c r="F46" s="55"/>
      <c r="G46" s="55"/>
      <c r="H46" s="55"/>
      <c r="I46" s="55"/>
      <c r="J46" s="55"/>
      <c r="K46" s="71"/>
      <c r="L46" s="55"/>
      <c r="M46" s="4"/>
      <c r="N46" s="4" t="str">
        <f t="shared" si="0"/>
        <v/>
      </c>
      <c r="O46" s="4"/>
      <c r="P46" s="43"/>
      <c r="Q46" s="56"/>
      <c r="R46" s="56"/>
      <c r="S46" s="56"/>
      <c r="T46" s="4"/>
      <c r="U46" s="4" t="str">
        <f t="shared" si="1"/>
        <v/>
      </c>
      <c r="V46" s="4"/>
      <c r="W46" s="4"/>
      <c r="X46" s="72"/>
      <c r="Y46" s="55"/>
      <c r="Z46" s="55"/>
      <c r="AA46" s="270"/>
    </row>
    <row r="47" spans="1:27">
      <c r="A47" s="70"/>
      <c r="B47" s="70"/>
      <c r="C47" s="55"/>
      <c r="D47" s="55"/>
      <c r="E47" s="55"/>
      <c r="F47" s="55"/>
      <c r="G47" s="55"/>
      <c r="H47" s="55"/>
      <c r="I47" s="55"/>
      <c r="J47" s="55"/>
      <c r="K47" s="71"/>
      <c r="L47" s="55"/>
      <c r="M47" s="4"/>
      <c r="N47" s="4" t="str">
        <f t="shared" si="0"/>
        <v/>
      </c>
      <c r="O47" s="4"/>
      <c r="P47" s="43"/>
      <c r="Q47" s="56"/>
      <c r="R47" s="56"/>
      <c r="S47" s="56"/>
      <c r="T47" s="4"/>
      <c r="U47" s="4" t="str">
        <f t="shared" si="1"/>
        <v/>
      </c>
      <c r="V47" s="4"/>
      <c r="W47" s="4"/>
      <c r="X47" s="72"/>
      <c r="Y47" s="55"/>
      <c r="Z47" s="55"/>
      <c r="AA47" s="270"/>
    </row>
    <row r="48" spans="1:27">
      <c r="A48" s="70"/>
      <c r="B48" s="70"/>
      <c r="C48" s="55"/>
      <c r="D48" s="55"/>
      <c r="E48" s="55"/>
      <c r="F48" s="55"/>
      <c r="G48" s="55"/>
      <c r="H48" s="55"/>
      <c r="I48" s="55"/>
      <c r="J48" s="55"/>
      <c r="K48" s="71"/>
      <c r="L48" s="55"/>
      <c r="M48" s="4"/>
      <c r="N48" s="4" t="str">
        <f t="shared" si="0"/>
        <v/>
      </c>
      <c r="O48" s="4"/>
      <c r="P48" s="43"/>
      <c r="Q48" s="56"/>
      <c r="R48" s="56"/>
      <c r="S48" s="56"/>
      <c r="T48" s="4"/>
      <c r="U48" s="4" t="str">
        <f t="shared" si="1"/>
        <v/>
      </c>
      <c r="V48" s="4"/>
      <c r="W48" s="4"/>
      <c r="X48" s="72"/>
      <c r="Y48" s="55"/>
      <c r="Z48" s="55"/>
      <c r="AA48" s="270"/>
    </row>
    <row r="49" spans="1:27">
      <c r="A49" s="70"/>
      <c r="B49" s="70"/>
      <c r="C49" s="55"/>
      <c r="D49" s="55"/>
      <c r="E49" s="55"/>
      <c r="F49" s="55"/>
      <c r="G49" s="55"/>
      <c r="H49" s="55"/>
      <c r="I49" s="55"/>
      <c r="J49" s="55"/>
      <c r="K49" s="71"/>
      <c r="L49" s="55"/>
      <c r="M49" s="4"/>
      <c r="N49" s="4" t="str">
        <f t="shared" si="0"/>
        <v/>
      </c>
      <c r="O49" s="4"/>
      <c r="P49" s="43"/>
      <c r="Q49" s="56"/>
      <c r="R49" s="56"/>
      <c r="S49" s="56"/>
      <c r="T49" s="4"/>
      <c r="U49" s="4" t="str">
        <f t="shared" si="1"/>
        <v/>
      </c>
      <c r="V49" s="4"/>
      <c r="W49" s="4"/>
      <c r="X49" s="72"/>
      <c r="Y49" s="55"/>
      <c r="Z49" s="55"/>
      <c r="AA49" s="270"/>
    </row>
    <row r="50" spans="1:27">
      <c r="A50" s="70"/>
      <c r="B50" s="70"/>
      <c r="C50" s="55"/>
      <c r="D50" s="55"/>
      <c r="E50" s="55"/>
      <c r="F50" s="55"/>
      <c r="G50" s="55"/>
      <c r="H50" s="55"/>
      <c r="I50" s="55"/>
      <c r="J50" s="55"/>
      <c r="K50" s="71"/>
      <c r="L50" s="55"/>
      <c r="M50" s="4"/>
      <c r="N50" s="4" t="str">
        <f t="shared" si="0"/>
        <v/>
      </c>
      <c r="O50" s="4"/>
      <c r="P50" s="43"/>
      <c r="Q50" s="56"/>
      <c r="R50" s="56"/>
      <c r="S50" s="56"/>
      <c r="T50" s="4"/>
      <c r="U50" s="4" t="str">
        <f t="shared" si="1"/>
        <v/>
      </c>
      <c r="V50" s="4"/>
      <c r="W50" s="4"/>
      <c r="X50" s="72"/>
      <c r="Y50" s="55"/>
      <c r="Z50" s="55"/>
      <c r="AA50" s="270"/>
    </row>
    <row r="51" spans="1:27">
      <c r="A51" s="70"/>
      <c r="B51" s="70"/>
      <c r="C51" s="55"/>
      <c r="D51" s="55"/>
      <c r="E51" s="55"/>
      <c r="F51" s="55"/>
      <c r="G51" s="55"/>
      <c r="H51" s="55"/>
      <c r="I51" s="55"/>
      <c r="J51" s="55"/>
      <c r="K51" s="71"/>
      <c r="L51" s="55"/>
      <c r="M51" s="4"/>
      <c r="N51" s="4" t="str">
        <f t="shared" si="0"/>
        <v/>
      </c>
      <c r="O51" s="4"/>
      <c r="P51" s="43"/>
      <c r="Q51" s="56"/>
      <c r="R51" s="56"/>
      <c r="S51" s="56"/>
      <c r="T51" s="4"/>
      <c r="U51" s="4" t="str">
        <f t="shared" si="1"/>
        <v/>
      </c>
      <c r="V51" s="4"/>
      <c r="W51" s="4"/>
      <c r="X51" s="72"/>
      <c r="Y51" s="55"/>
      <c r="Z51" s="55"/>
      <c r="AA51" s="270"/>
    </row>
    <row r="52" spans="1:27">
      <c r="A52" s="70"/>
      <c r="B52" s="70"/>
      <c r="C52" s="55"/>
      <c r="D52" s="55"/>
      <c r="E52" s="55"/>
      <c r="F52" s="55"/>
      <c r="G52" s="55"/>
      <c r="H52" s="55"/>
      <c r="I52" s="55"/>
      <c r="J52" s="55"/>
      <c r="K52" s="71"/>
      <c r="L52" s="55"/>
      <c r="M52" s="4"/>
      <c r="N52" s="4" t="str">
        <f t="shared" si="0"/>
        <v/>
      </c>
      <c r="O52" s="4"/>
      <c r="P52" s="43"/>
      <c r="Q52" s="56"/>
      <c r="R52" s="56"/>
      <c r="S52" s="56"/>
      <c r="T52" s="4"/>
      <c r="U52" s="4" t="str">
        <f t="shared" si="1"/>
        <v/>
      </c>
      <c r="V52" s="4"/>
      <c r="W52" s="4"/>
      <c r="X52" s="72"/>
      <c r="Y52" s="55"/>
      <c r="Z52" s="55"/>
      <c r="AA52" s="270"/>
    </row>
    <row r="53" spans="1:27">
      <c r="A53" s="70"/>
      <c r="B53" s="70"/>
      <c r="C53" s="55"/>
      <c r="D53" s="55"/>
      <c r="E53" s="55"/>
      <c r="F53" s="55"/>
      <c r="G53" s="55"/>
      <c r="H53" s="55"/>
      <c r="I53" s="55"/>
      <c r="J53" s="55"/>
      <c r="K53" s="71"/>
      <c r="L53" s="55"/>
      <c r="M53" s="4"/>
      <c r="N53" s="4" t="str">
        <f t="shared" si="0"/>
        <v/>
      </c>
      <c r="O53" s="4"/>
      <c r="P53" s="43"/>
      <c r="Q53" s="56"/>
      <c r="R53" s="56"/>
      <c r="S53" s="56"/>
      <c r="T53" s="4"/>
      <c r="U53" s="4" t="str">
        <f t="shared" si="1"/>
        <v/>
      </c>
      <c r="V53" s="4"/>
      <c r="W53" s="4"/>
      <c r="X53" s="72"/>
      <c r="Y53" s="55"/>
      <c r="Z53" s="55"/>
      <c r="AA53" s="270"/>
    </row>
    <row r="54" spans="1:27">
      <c r="A54" s="70"/>
      <c r="B54" s="70"/>
      <c r="C54" s="55"/>
      <c r="D54" s="55"/>
      <c r="E54" s="55"/>
      <c r="F54" s="55"/>
      <c r="G54" s="55"/>
      <c r="H54" s="55"/>
      <c r="I54" s="55"/>
      <c r="J54" s="55"/>
      <c r="K54" s="71"/>
      <c r="L54" s="55"/>
      <c r="M54" s="4"/>
      <c r="N54" s="4" t="str">
        <f t="shared" si="0"/>
        <v/>
      </c>
      <c r="O54" s="4"/>
      <c r="P54" s="43"/>
      <c r="Q54" s="56"/>
      <c r="R54" s="56"/>
      <c r="S54" s="56"/>
      <c r="T54" s="4"/>
      <c r="U54" s="4" t="str">
        <f t="shared" si="1"/>
        <v/>
      </c>
      <c r="V54" s="4"/>
      <c r="W54" s="4"/>
      <c r="X54" s="72"/>
      <c r="Y54" s="55"/>
      <c r="Z54" s="55"/>
      <c r="AA54" s="270"/>
    </row>
    <row r="55" spans="1:27">
      <c r="A55" s="70"/>
      <c r="B55" s="70"/>
      <c r="C55" s="55"/>
      <c r="D55" s="55"/>
      <c r="E55" s="55"/>
      <c r="F55" s="55"/>
      <c r="G55" s="55"/>
      <c r="H55" s="55"/>
      <c r="I55" s="55"/>
      <c r="J55" s="55"/>
      <c r="K55" s="71"/>
      <c r="L55" s="55"/>
      <c r="M55" s="4"/>
      <c r="N55" s="4" t="str">
        <f t="shared" si="0"/>
        <v/>
      </c>
      <c r="O55" s="4"/>
      <c r="P55" s="43"/>
      <c r="Q55" s="56"/>
      <c r="R55" s="56"/>
      <c r="S55" s="56"/>
      <c r="T55" s="4"/>
      <c r="U55" s="4" t="str">
        <f t="shared" si="1"/>
        <v/>
      </c>
      <c r="V55" s="4"/>
      <c r="W55" s="4"/>
      <c r="X55" s="72"/>
      <c r="Y55" s="55"/>
      <c r="Z55" s="55"/>
      <c r="AA55" s="270"/>
    </row>
    <row r="56" spans="1:27">
      <c r="A56" s="70"/>
      <c r="B56" s="70"/>
      <c r="C56" s="55"/>
      <c r="D56" s="55"/>
      <c r="E56" s="55"/>
      <c r="F56" s="55"/>
      <c r="G56" s="55"/>
      <c r="H56" s="55"/>
      <c r="I56" s="55"/>
      <c r="J56" s="55"/>
      <c r="K56" s="71"/>
      <c r="L56" s="55"/>
      <c r="M56" s="4"/>
      <c r="N56" s="4" t="str">
        <f t="shared" si="0"/>
        <v/>
      </c>
      <c r="O56" s="4"/>
      <c r="P56" s="43"/>
      <c r="Q56" s="56"/>
      <c r="R56" s="56"/>
      <c r="S56" s="56"/>
      <c r="T56" s="4"/>
      <c r="U56" s="4" t="str">
        <f t="shared" si="1"/>
        <v/>
      </c>
      <c r="V56" s="4"/>
      <c r="W56" s="4"/>
      <c r="X56" s="72"/>
      <c r="Y56" s="55"/>
      <c r="Z56" s="55"/>
      <c r="AA56" s="270"/>
    </row>
    <row r="57" spans="1:27">
      <c r="A57" s="70"/>
      <c r="B57" s="70"/>
      <c r="C57" s="55"/>
      <c r="D57" s="55"/>
      <c r="E57" s="55"/>
      <c r="F57" s="55"/>
      <c r="G57" s="55"/>
      <c r="H57" s="55"/>
      <c r="I57" s="55"/>
      <c r="J57" s="55"/>
      <c r="K57" s="71"/>
      <c r="L57" s="55"/>
      <c r="M57" s="4"/>
      <c r="N57" s="4" t="str">
        <f t="shared" si="0"/>
        <v/>
      </c>
      <c r="O57" s="4"/>
      <c r="P57" s="43"/>
      <c r="Q57" s="56"/>
      <c r="R57" s="56"/>
      <c r="S57" s="56"/>
      <c r="T57" s="4"/>
      <c r="U57" s="4" t="str">
        <f t="shared" si="1"/>
        <v/>
      </c>
      <c r="V57" s="4"/>
      <c r="W57" s="4"/>
      <c r="X57" s="72"/>
      <c r="Y57" s="55"/>
      <c r="Z57" s="55"/>
      <c r="AA57" s="270"/>
    </row>
    <row r="58" spans="1:27">
      <c r="A58" s="70"/>
      <c r="B58" s="70"/>
      <c r="C58" s="55"/>
      <c r="D58" s="55"/>
      <c r="E58" s="55"/>
      <c r="F58" s="55"/>
      <c r="G58" s="55"/>
      <c r="H58" s="55"/>
      <c r="I58" s="55"/>
      <c r="J58" s="55"/>
      <c r="K58" s="71"/>
      <c r="L58" s="55"/>
      <c r="M58" s="4"/>
      <c r="N58" s="4" t="str">
        <f t="shared" si="0"/>
        <v/>
      </c>
      <c r="O58" s="4"/>
      <c r="P58" s="43"/>
      <c r="Q58" s="56"/>
      <c r="R58" s="56"/>
      <c r="S58" s="56"/>
      <c r="T58" s="4"/>
      <c r="U58" s="4" t="str">
        <f t="shared" si="1"/>
        <v/>
      </c>
      <c r="V58" s="4"/>
      <c r="W58" s="4"/>
      <c r="X58" s="72"/>
      <c r="Y58" s="55"/>
      <c r="Z58" s="55"/>
      <c r="AA58" s="270"/>
    </row>
    <row r="59" spans="1:27">
      <c r="A59" s="70"/>
      <c r="B59" s="70"/>
      <c r="C59" s="55"/>
      <c r="D59" s="55"/>
      <c r="E59" s="55"/>
      <c r="F59" s="55"/>
      <c r="G59" s="55"/>
      <c r="H59" s="55"/>
      <c r="I59" s="55"/>
      <c r="J59" s="55"/>
      <c r="K59" s="71"/>
      <c r="L59" s="55"/>
      <c r="M59" s="4"/>
      <c r="N59" s="4" t="str">
        <f t="shared" si="0"/>
        <v/>
      </c>
      <c r="O59" s="4"/>
      <c r="P59" s="43"/>
      <c r="Q59" s="56"/>
      <c r="R59" s="56"/>
      <c r="S59" s="56"/>
      <c r="T59" s="4"/>
      <c r="U59" s="4" t="str">
        <f t="shared" si="1"/>
        <v/>
      </c>
      <c r="V59" s="4"/>
      <c r="W59" s="4"/>
      <c r="X59" s="72"/>
      <c r="Y59" s="55"/>
      <c r="Z59" s="55"/>
      <c r="AA59" s="270"/>
    </row>
    <row r="60" spans="1:27">
      <c r="A60" s="70"/>
      <c r="B60" s="70"/>
      <c r="C60" s="55"/>
      <c r="D60" s="55"/>
      <c r="E60" s="55"/>
      <c r="F60" s="55"/>
      <c r="G60" s="55"/>
      <c r="H60" s="55"/>
      <c r="I60" s="55"/>
      <c r="J60" s="55"/>
      <c r="K60" s="71"/>
      <c r="L60" s="55"/>
      <c r="M60" s="4"/>
      <c r="N60" s="4" t="str">
        <f t="shared" si="0"/>
        <v/>
      </c>
      <c r="O60" s="4"/>
      <c r="P60" s="43"/>
      <c r="Q60" s="56"/>
      <c r="R60" s="56"/>
      <c r="S60" s="56"/>
      <c r="T60" s="4"/>
      <c r="U60" s="4" t="str">
        <f t="shared" si="1"/>
        <v/>
      </c>
      <c r="V60" s="4"/>
      <c r="W60" s="4"/>
      <c r="X60" s="72"/>
      <c r="Y60" s="55"/>
      <c r="Z60" s="55"/>
      <c r="AA60" s="270"/>
    </row>
    <row r="61" spans="1:27">
      <c r="A61" s="70"/>
      <c r="B61" s="70"/>
      <c r="C61" s="55"/>
      <c r="D61" s="55"/>
      <c r="E61" s="55"/>
      <c r="F61" s="55"/>
      <c r="G61" s="55"/>
      <c r="H61" s="55"/>
      <c r="I61" s="55"/>
      <c r="J61" s="55"/>
      <c r="K61" s="71"/>
      <c r="L61" s="55"/>
      <c r="M61" s="4"/>
      <c r="N61" s="4" t="str">
        <f t="shared" si="0"/>
        <v/>
      </c>
      <c r="O61" s="4"/>
      <c r="P61" s="43"/>
      <c r="Q61" s="56"/>
      <c r="R61" s="56"/>
      <c r="S61" s="56"/>
      <c r="T61" s="4"/>
      <c r="U61" s="4" t="str">
        <f t="shared" si="1"/>
        <v/>
      </c>
      <c r="V61" s="4"/>
      <c r="W61" s="4"/>
      <c r="X61" s="72"/>
      <c r="Y61" s="55"/>
      <c r="Z61" s="55"/>
      <c r="AA61" s="270"/>
    </row>
    <row r="62" spans="1:27">
      <c r="A62" s="70"/>
      <c r="B62" s="70"/>
      <c r="C62" s="55"/>
      <c r="D62" s="55"/>
      <c r="E62" s="55"/>
      <c r="F62" s="55"/>
      <c r="G62" s="55"/>
      <c r="H62" s="55"/>
      <c r="I62" s="55"/>
      <c r="J62" s="55"/>
      <c r="K62" s="71"/>
      <c r="L62" s="55"/>
      <c r="M62" s="4"/>
      <c r="N62" s="4" t="str">
        <f t="shared" si="0"/>
        <v/>
      </c>
      <c r="O62" s="4"/>
      <c r="P62" s="43"/>
      <c r="Q62" s="56"/>
      <c r="R62" s="56"/>
      <c r="S62" s="56"/>
      <c r="T62" s="4"/>
      <c r="U62" s="4" t="str">
        <f t="shared" si="1"/>
        <v/>
      </c>
      <c r="V62" s="4"/>
      <c r="W62" s="4"/>
      <c r="X62" s="72"/>
      <c r="Y62" s="55"/>
      <c r="Z62" s="55"/>
      <c r="AA62" s="270"/>
    </row>
    <row r="63" spans="1:27">
      <c r="A63" s="70"/>
      <c r="B63" s="70"/>
      <c r="C63" s="55"/>
      <c r="D63" s="55"/>
      <c r="E63" s="55"/>
      <c r="F63" s="55"/>
      <c r="G63" s="55"/>
      <c r="H63" s="55"/>
      <c r="I63" s="55"/>
      <c r="J63" s="55"/>
      <c r="K63" s="71"/>
      <c r="L63" s="55"/>
      <c r="M63" s="4"/>
      <c r="N63" s="4" t="str">
        <f t="shared" si="0"/>
        <v/>
      </c>
      <c r="O63" s="4"/>
      <c r="P63" s="43"/>
      <c r="Q63" s="56"/>
      <c r="R63" s="56"/>
      <c r="S63" s="56"/>
      <c r="T63" s="4"/>
      <c r="U63" s="4" t="str">
        <f t="shared" si="1"/>
        <v/>
      </c>
      <c r="V63" s="4"/>
      <c r="W63" s="4"/>
      <c r="X63" s="72"/>
      <c r="Y63" s="55"/>
      <c r="Z63" s="55"/>
      <c r="AA63" s="270"/>
    </row>
    <row r="64" spans="1:27">
      <c r="A64" s="70"/>
      <c r="B64" s="70"/>
      <c r="C64" s="55"/>
      <c r="D64" s="55"/>
      <c r="E64" s="55"/>
      <c r="F64" s="55"/>
      <c r="G64" s="55"/>
      <c r="H64" s="55"/>
      <c r="I64" s="55"/>
      <c r="J64" s="55"/>
      <c r="K64" s="71"/>
      <c r="L64" s="55"/>
      <c r="M64" s="4"/>
      <c r="N64" s="4" t="str">
        <f t="shared" si="0"/>
        <v/>
      </c>
      <c r="O64" s="4"/>
      <c r="P64" s="43"/>
      <c r="Q64" s="56"/>
      <c r="R64" s="56"/>
      <c r="S64" s="56"/>
      <c r="T64" s="4"/>
      <c r="U64" s="4" t="str">
        <f t="shared" si="1"/>
        <v/>
      </c>
      <c r="V64" s="4"/>
      <c r="W64" s="4"/>
      <c r="X64" s="72"/>
      <c r="Y64" s="55"/>
      <c r="Z64" s="55"/>
      <c r="AA64" s="270"/>
    </row>
    <row r="65" spans="1:27">
      <c r="A65" s="70"/>
      <c r="B65" s="70"/>
      <c r="C65" s="55"/>
      <c r="D65" s="55"/>
      <c r="E65" s="55"/>
      <c r="F65" s="55"/>
      <c r="G65" s="55"/>
      <c r="H65" s="55"/>
      <c r="I65" s="55"/>
      <c r="J65" s="55"/>
      <c r="K65" s="71"/>
      <c r="L65" s="55"/>
      <c r="M65" s="4"/>
      <c r="N65" s="4" t="str">
        <f t="shared" si="0"/>
        <v/>
      </c>
      <c r="O65" s="4"/>
      <c r="P65" s="43"/>
      <c r="Q65" s="56"/>
      <c r="R65" s="56"/>
      <c r="S65" s="56"/>
      <c r="T65" s="4"/>
      <c r="U65" s="4" t="str">
        <f t="shared" si="1"/>
        <v/>
      </c>
      <c r="V65" s="4"/>
      <c r="W65" s="4"/>
      <c r="X65" s="72"/>
      <c r="Y65" s="55"/>
      <c r="Z65" s="55"/>
      <c r="AA65" s="270"/>
    </row>
    <row r="66" spans="1:27">
      <c r="A66" s="70"/>
      <c r="B66" s="70"/>
      <c r="C66" s="55"/>
      <c r="D66" s="55"/>
      <c r="E66" s="55"/>
      <c r="F66" s="55"/>
      <c r="G66" s="55"/>
      <c r="H66" s="55"/>
      <c r="I66" s="55"/>
      <c r="J66" s="55"/>
      <c r="K66" s="71"/>
      <c r="L66" s="55"/>
      <c r="M66" s="4"/>
      <c r="N66" s="4" t="str">
        <f t="shared" si="0"/>
        <v/>
      </c>
      <c r="O66" s="4"/>
      <c r="P66" s="43"/>
      <c r="Q66" s="56"/>
      <c r="R66" s="56"/>
      <c r="S66" s="56"/>
      <c r="T66" s="4"/>
      <c r="U66" s="4" t="str">
        <f t="shared" si="1"/>
        <v/>
      </c>
      <c r="V66" s="4"/>
      <c r="W66" s="4"/>
      <c r="X66" s="72"/>
      <c r="Y66" s="55"/>
      <c r="Z66" s="55"/>
      <c r="AA66" s="270"/>
    </row>
    <row r="67" spans="1:27">
      <c r="A67" s="70"/>
      <c r="B67" s="70"/>
      <c r="C67" s="55"/>
      <c r="D67" s="55"/>
      <c r="E67" s="55"/>
      <c r="F67" s="55"/>
      <c r="G67" s="55"/>
      <c r="H67" s="55"/>
      <c r="I67" s="55"/>
      <c r="J67" s="55"/>
      <c r="K67" s="71"/>
      <c r="L67" s="55"/>
      <c r="M67" s="4"/>
      <c r="N67" s="4" t="str">
        <f t="shared" si="0"/>
        <v/>
      </c>
      <c r="O67" s="4"/>
      <c r="P67" s="43"/>
      <c r="Q67" s="56"/>
      <c r="R67" s="56"/>
      <c r="S67" s="56"/>
      <c r="T67" s="4"/>
      <c r="U67" s="4" t="str">
        <f t="shared" si="1"/>
        <v/>
      </c>
      <c r="V67" s="4"/>
      <c r="W67" s="4"/>
      <c r="X67" s="72"/>
      <c r="Y67" s="55"/>
      <c r="Z67" s="55"/>
      <c r="AA67" s="270"/>
    </row>
    <row r="68" spans="1:27">
      <c r="A68" s="70"/>
      <c r="B68" s="70"/>
      <c r="C68" s="55"/>
      <c r="D68" s="55"/>
      <c r="E68" s="55"/>
      <c r="F68" s="55"/>
      <c r="G68" s="55"/>
      <c r="H68" s="55"/>
      <c r="I68" s="55"/>
      <c r="J68" s="55"/>
      <c r="K68" s="71"/>
      <c r="L68" s="55"/>
      <c r="M68" s="4"/>
      <c r="N68" s="4" t="str">
        <f t="shared" si="0"/>
        <v/>
      </c>
      <c r="O68" s="4"/>
      <c r="P68" s="43"/>
      <c r="Q68" s="56"/>
      <c r="R68" s="56"/>
      <c r="S68" s="56"/>
      <c r="T68" s="4"/>
      <c r="U68" s="4" t="str">
        <f t="shared" si="1"/>
        <v/>
      </c>
      <c r="V68" s="4"/>
      <c r="W68" s="4"/>
      <c r="X68" s="72"/>
      <c r="Y68" s="55"/>
      <c r="Z68" s="55"/>
      <c r="AA68" s="270"/>
    </row>
    <row r="69" spans="1:27">
      <c r="A69" s="70"/>
      <c r="B69" s="70"/>
      <c r="C69" s="55"/>
      <c r="D69" s="55"/>
      <c r="E69" s="55"/>
      <c r="F69" s="55"/>
      <c r="G69" s="55"/>
      <c r="H69" s="55"/>
      <c r="I69" s="55"/>
      <c r="J69" s="55"/>
      <c r="K69" s="71"/>
      <c r="L69" s="55"/>
      <c r="M69" s="4"/>
      <c r="N69" s="4" t="str">
        <f t="shared" si="0"/>
        <v/>
      </c>
      <c r="O69" s="4"/>
      <c r="P69" s="43"/>
      <c r="Q69" s="56"/>
      <c r="R69" s="56"/>
      <c r="S69" s="56"/>
      <c r="T69" s="4"/>
      <c r="U69" s="4" t="str">
        <f t="shared" si="1"/>
        <v/>
      </c>
      <c r="V69" s="4"/>
      <c r="W69" s="4"/>
      <c r="X69" s="72"/>
      <c r="Y69" s="55"/>
      <c r="Z69" s="55"/>
      <c r="AA69" s="270"/>
    </row>
    <row r="70" spans="1:27">
      <c r="A70" s="70"/>
      <c r="B70" s="70"/>
      <c r="C70" s="55"/>
      <c r="D70" s="55"/>
      <c r="E70" s="55"/>
      <c r="F70" s="55"/>
      <c r="G70" s="55"/>
      <c r="H70" s="55"/>
      <c r="I70" s="55"/>
      <c r="J70" s="55"/>
      <c r="K70" s="71"/>
      <c r="L70" s="55"/>
      <c r="M70" s="4"/>
      <c r="N70" s="4" t="str">
        <f t="shared" si="0"/>
        <v/>
      </c>
      <c r="O70" s="4"/>
      <c r="P70" s="43"/>
      <c r="Q70" s="56"/>
      <c r="R70" s="56"/>
      <c r="S70" s="56"/>
      <c r="T70" s="4"/>
      <c r="U70" s="4" t="str">
        <f t="shared" si="1"/>
        <v/>
      </c>
      <c r="V70" s="4"/>
      <c r="W70" s="4"/>
      <c r="X70" s="72"/>
      <c r="Y70" s="55"/>
      <c r="Z70" s="55"/>
      <c r="AA70" s="270"/>
    </row>
    <row r="71" spans="1:27">
      <c r="A71" s="70"/>
      <c r="B71" s="70"/>
      <c r="C71" s="55"/>
      <c r="D71" s="55"/>
      <c r="E71" s="55"/>
      <c r="F71" s="55"/>
      <c r="G71" s="55"/>
      <c r="H71" s="55"/>
      <c r="I71" s="55"/>
      <c r="J71" s="55"/>
      <c r="K71" s="71"/>
      <c r="L71" s="55"/>
      <c r="M71" s="4"/>
      <c r="N71" s="4" t="str">
        <f t="shared" si="0"/>
        <v/>
      </c>
      <c r="O71" s="4"/>
      <c r="P71" s="43"/>
      <c r="Q71" s="56"/>
      <c r="R71" s="56"/>
      <c r="S71" s="56"/>
      <c r="T71" s="4"/>
      <c r="U71" s="4" t="str">
        <f t="shared" si="1"/>
        <v/>
      </c>
      <c r="V71" s="4"/>
      <c r="W71" s="4"/>
      <c r="X71" s="72"/>
      <c r="Y71" s="55"/>
      <c r="Z71" s="55"/>
      <c r="AA71" s="270"/>
    </row>
    <row r="72" spans="1:27">
      <c r="A72" s="70"/>
      <c r="B72" s="70"/>
      <c r="C72" s="55"/>
      <c r="D72" s="55"/>
      <c r="E72" s="55"/>
      <c r="F72" s="55"/>
      <c r="G72" s="55"/>
      <c r="H72" s="55"/>
      <c r="I72" s="55"/>
      <c r="J72" s="55"/>
      <c r="K72" s="71"/>
      <c r="L72" s="55"/>
      <c r="M72" s="4"/>
      <c r="N72" s="4" t="str">
        <f t="shared" ref="N72:N106" si="2">IF(V72&lt;&gt;"",V72,"")</f>
        <v/>
      </c>
      <c r="O72" s="4"/>
      <c r="P72" s="43"/>
      <c r="Q72" s="56"/>
      <c r="R72" s="56"/>
      <c r="S72" s="56"/>
      <c r="T72" s="4"/>
      <c r="U72" s="4" t="str">
        <f t="shared" ref="U72:U106" si="3">IF(T72&lt;&gt;"",T72,"")</f>
        <v/>
      </c>
      <c r="V72" s="4"/>
      <c r="W72" s="4"/>
      <c r="X72" s="72"/>
      <c r="Y72" s="55"/>
      <c r="Z72" s="55"/>
      <c r="AA72" s="270"/>
    </row>
    <row r="73" spans="1:27">
      <c r="A73" s="70"/>
      <c r="B73" s="70"/>
      <c r="C73" s="55"/>
      <c r="D73" s="55"/>
      <c r="E73" s="55"/>
      <c r="F73" s="55"/>
      <c r="G73" s="55"/>
      <c r="H73" s="55"/>
      <c r="I73" s="55"/>
      <c r="J73" s="55"/>
      <c r="K73" s="71"/>
      <c r="L73" s="55"/>
      <c r="M73" s="4"/>
      <c r="N73" s="4" t="str">
        <f t="shared" si="2"/>
        <v/>
      </c>
      <c r="O73" s="4"/>
      <c r="P73" s="43"/>
      <c r="Q73" s="56"/>
      <c r="R73" s="56"/>
      <c r="S73" s="56"/>
      <c r="T73" s="4"/>
      <c r="U73" s="4" t="str">
        <f t="shared" si="3"/>
        <v/>
      </c>
      <c r="V73" s="4"/>
      <c r="W73" s="4"/>
      <c r="X73" s="72"/>
      <c r="Y73" s="55"/>
      <c r="Z73" s="55"/>
      <c r="AA73" s="270"/>
    </row>
    <row r="74" spans="1:27">
      <c r="A74" s="70"/>
      <c r="B74" s="70"/>
      <c r="C74" s="55"/>
      <c r="D74" s="55"/>
      <c r="E74" s="55"/>
      <c r="F74" s="55"/>
      <c r="G74" s="55"/>
      <c r="H74" s="55"/>
      <c r="I74" s="55"/>
      <c r="J74" s="55"/>
      <c r="K74" s="71"/>
      <c r="L74" s="55"/>
      <c r="M74" s="4"/>
      <c r="N74" s="4" t="str">
        <f t="shared" si="2"/>
        <v/>
      </c>
      <c r="O74" s="4"/>
      <c r="P74" s="43"/>
      <c r="Q74" s="56"/>
      <c r="R74" s="56"/>
      <c r="S74" s="56"/>
      <c r="T74" s="4"/>
      <c r="U74" s="4" t="str">
        <f t="shared" si="3"/>
        <v/>
      </c>
      <c r="V74" s="4"/>
      <c r="W74" s="4"/>
      <c r="X74" s="72"/>
      <c r="Y74" s="55"/>
      <c r="Z74" s="55"/>
      <c r="AA74" s="270"/>
    </row>
    <row r="75" spans="1:27">
      <c r="A75" s="70"/>
      <c r="B75" s="70"/>
      <c r="C75" s="55"/>
      <c r="D75" s="55"/>
      <c r="E75" s="55"/>
      <c r="F75" s="55"/>
      <c r="G75" s="55"/>
      <c r="H75" s="55"/>
      <c r="I75" s="55"/>
      <c r="J75" s="55"/>
      <c r="K75" s="71"/>
      <c r="L75" s="55"/>
      <c r="M75" s="4"/>
      <c r="N75" s="4" t="str">
        <f t="shared" si="2"/>
        <v/>
      </c>
      <c r="O75" s="4"/>
      <c r="P75" s="43"/>
      <c r="Q75" s="56"/>
      <c r="R75" s="56"/>
      <c r="S75" s="56"/>
      <c r="T75" s="4"/>
      <c r="U75" s="4" t="str">
        <f t="shared" si="3"/>
        <v/>
      </c>
      <c r="V75" s="4"/>
      <c r="W75" s="4"/>
      <c r="X75" s="72"/>
      <c r="Y75" s="55"/>
      <c r="Z75" s="55"/>
      <c r="AA75" s="270"/>
    </row>
    <row r="76" spans="1:27">
      <c r="A76" s="70"/>
      <c r="B76" s="70"/>
      <c r="C76" s="55"/>
      <c r="D76" s="55"/>
      <c r="E76" s="55"/>
      <c r="F76" s="55"/>
      <c r="G76" s="55"/>
      <c r="H76" s="55"/>
      <c r="I76" s="55"/>
      <c r="J76" s="55"/>
      <c r="K76" s="71"/>
      <c r="L76" s="55"/>
      <c r="M76" s="4"/>
      <c r="N76" s="4" t="str">
        <f t="shared" si="2"/>
        <v/>
      </c>
      <c r="O76" s="4"/>
      <c r="P76" s="43"/>
      <c r="Q76" s="56"/>
      <c r="R76" s="56"/>
      <c r="S76" s="56"/>
      <c r="T76" s="4"/>
      <c r="U76" s="4" t="str">
        <f t="shared" si="3"/>
        <v/>
      </c>
      <c r="V76" s="4"/>
      <c r="W76" s="4"/>
      <c r="X76" s="72"/>
      <c r="Y76" s="55"/>
      <c r="Z76" s="55"/>
      <c r="AA76" s="270"/>
    </row>
    <row r="77" spans="1:27">
      <c r="A77" s="70"/>
      <c r="B77" s="70"/>
      <c r="C77" s="55"/>
      <c r="D77" s="55"/>
      <c r="E77" s="55"/>
      <c r="F77" s="55"/>
      <c r="G77" s="55"/>
      <c r="H77" s="55"/>
      <c r="I77" s="55"/>
      <c r="J77" s="55"/>
      <c r="K77" s="71"/>
      <c r="L77" s="55"/>
      <c r="M77" s="4"/>
      <c r="N77" s="4" t="str">
        <f t="shared" si="2"/>
        <v/>
      </c>
      <c r="O77" s="4"/>
      <c r="P77" s="43"/>
      <c r="Q77" s="56"/>
      <c r="R77" s="56"/>
      <c r="S77" s="56"/>
      <c r="T77" s="4"/>
      <c r="U77" s="4" t="str">
        <f t="shared" si="3"/>
        <v/>
      </c>
      <c r="V77" s="4"/>
      <c r="W77" s="4"/>
      <c r="X77" s="72"/>
      <c r="Y77" s="55"/>
      <c r="Z77" s="55"/>
      <c r="AA77" s="270"/>
    </row>
    <row r="78" spans="1:27">
      <c r="A78" s="70"/>
      <c r="B78" s="70"/>
      <c r="C78" s="55"/>
      <c r="D78" s="55"/>
      <c r="E78" s="55"/>
      <c r="F78" s="55"/>
      <c r="G78" s="55"/>
      <c r="H78" s="55"/>
      <c r="I78" s="55"/>
      <c r="J78" s="55"/>
      <c r="K78" s="71"/>
      <c r="L78" s="55"/>
      <c r="M78" s="4"/>
      <c r="N78" s="4" t="str">
        <f t="shared" si="2"/>
        <v/>
      </c>
      <c r="O78" s="4"/>
      <c r="P78" s="43"/>
      <c r="Q78" s="56"/>
      <c r="R78" s="56"/>
      <c r="S78" s="56"/>
      <c r="T78" s="4"/>
      <c r="U78" s="4" t="str">
        <f t="shared" si="3"/>
        <v/>
      </c>
      <c r="V78" s="4"/>
      <c r="W78" s="4"/>
      <c r="X78" s="72"/>
      <c r="Y78" s="55"/>
      <c r="Z78" s="55"/>
      <c r="AA78" s="270"/>
    </row>
    <row r="79" spans="1:27">
      <c r="A79" s="70"/>
      <c r="B79" s="70"/>
      <c r="C79" s="55"/>
      <c r="D79" s="55"/>
      <c r="E79" s="55"/>
      <c r="F79" s="55"/>
      <c r="G79" s="55"/>
      <c r="H79" s="55"/>
      <c r="I79" s="55"/>
      <c r="J79" s="55"/>
      <c r="K79" s="71"/>
      <c r="L79" s="55"/>
      <c r="M79" s="4"/>
      <c r="N79" s="4" t="str">
        <f t="shared" si="2"/>
        <v/>
      </c>
      <c r="O79" s="4"/>
      <c r="P79" s="43"/>
      <c r="Q79" s="56"/>
      <c r="R79" s="56"/>
      <c r="S79" s="56"/>
      <c r="T79" s="4"/>
      <c r="U79" s="4" t="str">
        <f t="shared" si="3"/>
        <v/>
      </c>
      <c r="V79" s="4"/>
      <c r="W79" s="4"/>
      <c r="X79" s="72"/>
      <c r="Y79" s="55"/>
      <c r="Z79" s="55"/>
      <c r="AA79" s="270"/>
    </row>
    <row r="80" spans="1:27">
      <c r="A80" s="70"/>
      <c r="B80" s="70"/>
      <c r="C80" s="55"/>
      <c r="D80" s="55"/>
      <c r="E80" s="55"/>
      <c r="F80" s="55"/>
      <c r="G80" s="55"/>
      <c r="H80" s="55"/>
      <c r="I80" s="55"/>
      <c r="J80" s="55"/>
      <c r="K80" s="71"/>
      <c r="L80" s="55"/>
      <c r="M80" s="4"/>
      <c r="N80" s="4" t="str">
        <f t="shared" si="2"/>
        <v/>
      </c>
      <c r="O80" s="4"/>
      <c r="P80" s="43"/>
      <c r="Q80" s="56"/>
      <c r="R80" s="56"/>
      <c r="S80" s="56"/>
      <c r="T80" s="4"/>
      <c r="U80" s="4" t="str">
        <f t="shared" si="3"/>
        <v/>
      </c>
      <c r="V80" s="4"/>
      <c r="W80" s="4"/>
      <c r="X80" s="72"/>
      <c r="Y80" s="55"/>
      <c r="Z80" s="55"/>
      <c r="AA80" s="270"/>
    </row>
    <row r="81" spans="1:27">
      <c r="A81" s="70"/>
      <c r="B81" s="70"/>
      <c r="C81" s="55"/>
      <c r="D81" s="55"/>
      <c r="E81" s="55"/>
      <c r="F81" s="55"/>
      <c r="G81" s="55"/>
      <c r="H81" s="55"/>
      <c r="I81" s="55"/>
      <c r="J81" s="55"/>
      <c r="K81" s="71"/>
      <c r="L81" s="55"/>
      <c r="M81" s="4"/>
      <c r="N81" s="4" t="str">
        <f t="shared" si="2"/>
        <v/>
      </c>
      <c r="O81" s="4"/>
      <c r="P81" s="43"/>
      <c r="Q81" s="56"/>
      <c r="R81" s="56"/>
      <c r="S81" s="56"/>
      <c r="T81" s="4"/>
      <c r="U81" s="4" t="str">
        <f t="shared" si="3"/>
        <v/>
      </c>
      <c r="V81" s="4"/>
      <c r="W81" s="4"/>
      <c r="X81" s="72"/>
      <c r="Y81" s="55"/>
      <c r="Z81" s="55"/>
      <c r="AA81" s="270"/>
    </row>
    <row r="82" spans="1:27">
      <c r="A82" s="70"/>
      <c r="B82" s="70"/>
      <c r="C82" s="55"/>
      <c r="D82" s="55"/>
      <c r="E82" s="55"/>
      <c r="F82" s="55"/>
      <c r="G82" s="55"/>
      <c r="H82" s="55"/>
      <c r="I82" s="55"/>
      <c r="J82" s="55"/>
      <c r="K82" s="71"/>
      <c r="L82" s="55"/>
      <c r="M82" s="4"/>
      <c r="N82" s="4" t="str">
        <f t="shared" si="2"/>
        <v/>
      </c>
      <c r="O82" s="4"/>
      <c r="P82" s="43"/>
      <c r="Q82" s="56"/>
      <c r="R82" s="56"/>
      <c r="S82" s="56"/>
      <c r="T82" s="4"/>
      <c r="U82" s="4" t="str">
        <f t="shared" si="3"/>
        <v/>
      </c>
      <c r="V82" s="4"/>
      <c r="W82" s="4"/>
      <c r="X82" s="72"/>
      <c r="Y82" s="55"/>
      <c r="Z82" s="55"/>
      <c r="AA82" s="270"/>
    </row>
    <row r="83" spans="1:27">
      <c r="A83" s="70"/>
      <c r="B83" s="70"/>
      <c r="C83" s="55"/>
      <c r="D83" s="55"/>
      <c r="E83" s="55"/>
      <c r="F83" s="55"/>
      <c r="G83" s="55"/>
      <c r="H83" s="55"/>
      <c r="I83" s="55"/>
      <c r="J83" s="55"/>
      <c r="K83" s="71"/>
      <c r="L83" s="55"/>
      <c r="M83" s="4"/>
      <c r="N83" s="4" t="str">
        <f t="shared" si="2"/>
        <v/>
      </c>
      <c r="O83" s="4"/>
      <c r="P83" s="43"/>
      <c r="Q83" s="56"/>
      <c r="R83" s="56"/>
      <c r="S83" s="56"/>
      <c r="T83" s="4"/>
      <c r="U83" s="4" t="str">
        <f t="shared" si="3"/>
        <v/>
      </c>
      <c r="V83" s="4"/>
      <c r="W83" s="4"/>
      <c r="X83" s="72"/>
      <c r="Y83" s="55"/>
      <c r="Z83" s="55"/>
      <c r="AA83" s="270"/>
    </row>
    <row r="84" spans="1:27">
      <c r="A84" s="70"/>
      <c r="B84" s="70"/>
      <c r="C84" s="55"/>
      <c r="D84" s="55"/>
      <c r="E84" s="55"/>
      <c r="F84" s="55"/>
      <c r="G84" s="55"/>
      <c r="H84" s="55"/>
      <c r="I84" s="55"/>
      <c r="J84" s="55"/>
      <c r="K84" s="71"/>
      <c r="L84" s="55"/>
      <c r="M84" s="4"/>
      <c r="N84" s="4" t="str">
        <f t="shared" si="2"/>
        <v/>
      </c>
      <c r="O84" s="4"/>
      <c r="P84" s="43"/>
      <c r="Q84" s="56"/>
      <c r="R84" s="56"/>
      <c r="S84" s="56"/>
      <c r="T84" s="4"/>
      <c r="U84" s="4" t="str">
        <f t="shared" si="3"/>
        <v/>
      </c>
      <c r="V84" s="4"/>
      <c r="W84" s="4"/>
      <c r="X84" s="72"/>
      <c r="Y84" s="55"/>
      <c r="Z84" s="55"/>
      <c r="AA84" s="270"/>
    </row>
    <row r="85" spans="1:27">
      <c r="A85" s="70"/>
      <c r="B85" s="70"/>
      <c r="C85" s="55"/>
      <c r="D85" s="55"/>
      <c r="E85" s="55"/>
      <c r="F85" s="55"/>
      <c r="G85" s="55"/>
      <c r="H85" s="55"/>
      <c r="I85" s="55"/>
      <c r="J85" s="55"/>
      <c r="K85" s="71"/>
      <c r="L85" s="55"/>
      <c r="M85" s="4"/>
      <c r="N85" s="4" t="str">
        <f t="shared" si="2"/>
        <v/>
      </c>
      <c r="O85" s="4"/>
      <c r="P85" s="43"/>
      <c r="Q85" s="56"/>
      <c r="R85" s="56"/>
      <c r="S85" s="56"/>
      <c r="T85" s="4"/>
      <c r="U85" s="4" t="str">
        <f t="shared" si="3"/>
        <v/>
      </c>
      <c r="V85" s="4"/>
      <c r="W85" s="4"/>
      <c r="X85" s="72"/>
      <c r="Y85" s="55"/>
      <c r="Z85" s="55"/>
      <c r="AA85" s="270"/>
    </row>
    <row r="86" spans="1:27">
      <c r="A86" s="70"/>
      <c r="B86" s="70"/>
      <c r="C86" s="55"/>
      <c r="D86" s="55"/>
      <c r="E86" s="55"/>
      <c r="F86" s="55"/>
      <c r="G86" s="55"/>
      <c r="H86" s="55"/>
      <c r="I86" s="55"/>
      <c r="J86" s="55"/>
      <c r="K86" s="71"/>
      <c r="L86" s="55"/>
      <c r="M86" s="4"/>
      <c r="N86" s="4" t="str">
        <f t="shared" si="2"/>
        <v/>
      </c>
      <c r="O86" s="4"/>
      <c r="P86" s="43"/>
      <c r="Q86" s="56"/>
      <c r="R86" s="56"/>
      <c r="S86" s="56"/>
      <c r="T86" s="4"/>
      <c r="U86" s="4" t="str">
        <f t="shared" si="3"/>
        <v/>
      </c>
      <c r="V86" s="4"/>
      <c r="W86" s="4"/>
      <c r="X86" s="72"/>
      <c r="Y86" s="55"/>
      <c r="Z86" s="55"/>
      <c r="AA86" s="270"/>
    </row>
    <row r="87" spans="1:27">
      <c r="A87" s="70"/>
      <c r="B87" s="70"/>
      <c r="C87" s="55"/>
      <c r="D87" s="55"/>
      <c r="E87" s="55"/>
      <c r="F87" s="55"/>
      <c r="G87" s="55"/>
      <c r="H87" s="55"/>
      <c r="I87" s="55"/>
      <c r="J87" s="55"/>
      <c r="K87" s="71"/>
      <c r="L87" s="55"/>
      <c r="M87" s="4"/>
      <c r="N87" s="4" t="str">
        <f t="shared" si="2"/>
        <v/>
      </c>
      <c r="O87" s="4"/>
      <c r="P87" s="43"/>
      <c r="Q87" s="56"/>
      <c r="R87" s="56"/>
      <c r="S87" s="56"/>
      <c r="T87" s="4"/>
      <c r="U87" s="4" t="str">
        <f t="shared" si="3"/>
        <v/>
      </c>
      <c r="V87" s="4"/>
      <c r="W87" s="4"/>
      <c r="X87" s="72"/>
      <c r="Y87" s="55"/>
      <c r="Z87" s="55"/>
      <c r="AA87" s="270"/>
    </row>
    <row r="88" spans="1:27">
      <c r="A88" s="70"/>
      <c r="B88" s="70"/>
      <c r="C88" s="55"/>
      <c r="D88" s="55"/>
      <c r="E88" s="55"/>
      <c r="F88" s="55"/>
      <c r="G88" s="55"/>
      <c r="H88" s="55"/>
      <c r="I88" s="55"/>
      <c r="J88" s="55"/>
      <c r="K88" s="71"/>
      <c r="L88" s="55"/>
      <c r="M88" s="4"/>
      <c r="N88" s="4" t="str">
        <f t="shared" si="2"/>
        <v/>
      </c>
      <c r="O88" s="4"/>
      <c r="P88" s="43"/>
      <c r="Q88" s="56"/>
      <c r="R88" s="56"/>
      <c r="S88" s="56"/>
      <c r="T88" s="4"/>
      <c r="U88" s="4" t="str">
        <f t="shared" si="3"/>
        <v/>
      </c>
      <c r="V88" s="4"/>
      <c r="W88" s="4"/>
      <c r="X88" s="72"/>
      <c r="Y88" s="55"/>
      <c r="Z88" s="55"/>
      <c r="AA88" s="270"/>
    </row>
    <row r="89" spans="1:27">
      <c r="A89" s="70"/>
      <c r="B89" s="70"/>
      <c r="C89" s="55"/>
      <c r="D89" s="55"/>
      <c r="E89" s="55"/>
      <c r="F89" s="55"/>
      <c r="G89" s="55"/>
      <c r="H89" s="55"/>
      <c r="I89" s="55"/>
      <c r="J89" s="55"/>
      <c r="K89" s="71"/>
      <c r="L89" s="55"/>
      <c r="M89" s="4"/>
      <c r="N89" s="4" t="str">
        <f t="shared" si="2"/>
        <v/>
      </c>
      <c r="O89" s="4"/>
      <c r="P89" s="43"/>
      <c r="Q89" s="56"/>
      <c r="R89" s="56"/>
      <c r="S89" s="56"/>
      <c r="T89" s="4"/>
      <c r="U89" s="4" t="str">
        <f t="shared" si="3"/>
        <v/>
      </c>
      <c r="V89" s="4"/>
      <c r="W89" s="4"/>
      <c r="X89" s="72"/>
      <c r="Y89" s="55"/>
      <c r="Z89" s="55"/>
      <c r="AA89" s="270"/>
    </row>
    <row r="90" spans="1:27">
      <c r="A90" s="70"/>
      <c r="B90" s="70"/>
      <c r="C90" s="55"/>
      <c r="D90" s="55"/>
      <c r="E90" s="55"/>
      <c r="F90" s="55"/>
      <c r="G90" s="55"/>
      <c r="H90" s="55"/>
      <c r="I90" s="55"/>
      <c r="J90" s="55"/>
      <c r="K90" s="71"/>
      <c r="L90" s="55"/>
      <c r="M90" s="4"/>
      <c r="N90" s="4" t="str">
        <f t="shared" si="2"/>
        <v/>
      </c>
      <c r="O90" s="4"/>
      <c r="P90" s="43"/>
      <c r="Q90" s="56"/>
      <c r="R90" s="56"/>
      <c r="S90" s="56"/>
      <c r="T90" s="4"/>
      <c r="U90" s="4" t="str">
        <f t="shared" si="3"/>
        <v/>
      </c>
      <c r="V90" s="4"/>
      <c r="W90" s="4"/>
      <c r="X90" s="72"/>
      <c r="Y90" s="55"/>
      <c r="Z90" s="55"/>
      <c r="AA90" s="270"/>
    </row>
    <row r="91" spans="1:27">
      <c r="A91" s="70"/>
      <c r="B91" s="70"/>
      <c r="C91" s="55"/>
      <c r="D91" s="55"/>
      <c r="E91" s="55"/>
      <c r="F91" s="55"/>
      <c r="G91" s="55"/>
      <c r="H91" s="55"/>
      <c r="I91" s="55"/>
      <c r="J91" s="55"/>
      <c r="K91" s="71"/>
      <c r="L91" s="55"/>
      <c r="M91" s="4"/>
      <c r="N91" s="4" t="str">
        <f t="shared" si="2"/>
        <v/>
      </c>
      <c r="O91" s="4"/>
      <c r="P91" s="43"/>
      <c r="Q91" s="56"/>
      <c r="R91" s="56"/>
      <c r="S91" s="56"/>
      <c r="T91" s="4"/>
      <c r="U91" s="4" t="str">
        <f t="shared" si="3"/>
        <v/>
      </c>
      <c r="V91" s="4"/>
      <c r="W91" s="4"/>
      <c r="X91" s="72"/>
      <c r="Y91" s="55"/>
      <c r="Z91" s="55"/>
      <c r="AA91" s="270"/>
    </row>
    <row r="92" spans="1:27">
      <c r="A92" s="70"/>
      <c r="B92" s="70"/>
      <c r="C92" s="55"/>
      <c r="D92" s="55"/>
      <c r="E92" s="55"/>
      <c r="F92" s="55"/>
      <c r="G92" s="55"/>
      <c r="H92" s="55"/>
      <c r="I92" s="55"/>
      <c r="J92" s="55"/>
      <c r="K92" s="71"/>
      <c r="L92" s="55"/>
      <c r="M92" s="4"/>
      <c r="N92" s="4" t="str">
        <f t="shared" si="2"/>
        <v/>
      </c>
      <c r="O92" s="4"/>
      <c r="P92" s="43"/>
      <c r="Q92" s="56"/>
      <c r="R92" s="56"/>
      <c r="S92" s="56"/>
      <c r="T92" s="4"/>
      <c r="U92" s="4" t="str">
        <f t="shared" si="3"/>
        <v/>
      </c>
      <c r="V92" s="4"/>
      <c r="W92" s="4"/>
      <c r="X92" s="72"/>
      <c r="Y92" s="55"/>
      <c r="Z92" s="55"/>
      <c r="AA92" s="270"/>
    </row>
    <row r="93" spans="1:27">
      <c r="A93" s="70"/>
      <c r="B93" s="70"/>
      <c r="C93" s="55"/>
      <c r="D93" s="55"/>
      <c r="E93" s="55"/>
      <c r="F93" s="55"/>
      <c r="G93" s="55"/>
      <c r="H93" s="55"/>
      <c r="I93" s="55"/>
      <c r="J93" s="55"/>
      <c r="K93" s="71"/>
      <c r="L93" s="55"/>
      <c r="M93" s="4"/>
      <c r="N93" s="4" t="str">
        <f t="shared" si="2"/>
        <v/>
      </c>
      <c r="O93" s="4"/>
      <c r="P93" s="43"/>
      <c r="Q93" s="56"/>
      <c r="R93" s="56"/>
      <c r="S93" s="56"/>
      <c r="T93" s="4"/>
      <c r="U93" s="4" t="str">
        <f t="shared" si="3"/>
        <v/>
      </c>
      <c r="V93" s="4"/>
      <c r="W93" s="4"/>
      <c r="X93" s="72"/>
      <c r="Y93" s="55"/>
      <c r="Z93" s="55"/>
      <c r="AA93" s="270"/>
    </row>
    <row r="94" spans="1:27">
      <c r="A94" s="70"/>
      <c r="B94" s="70"/>
      <c r="C94" s="55"/>
      <c r="D94" s="55"/>
      <c r="E94" s="55"/>
      <c r="F94" s="55"/>
      <c r="G94" s="55"/>
      <c r="H94" s="55"/>
      <c r="I94" s="55"/>
      <c r="J94" s="55"/>
      <c r="K94" s="71"/>
      <c r="L94" s="55"/>
      <c r="M94" s="4"/>
      <c r="N94" s="4" t="str">
        <f t="shared" si="2"/>
        <v/>
      </c>
      <c r="O94" s="4"/>
      <c r="P94" s="43"/>
      <c r="Q94" s="56"/>
      <c r="R94" s="56"/>
      <c r="S94" s="56"/>
      <c r="T94" s="4"/>
      <c r="U94" s="4" t="str">
        <f t="shared" si="3"/>
        <v/>
      </c>
      <c r="V94" s="4"/>
      <c r="W94" s="4"/>
      <c r="X94" s="72"/>
      <c r="Y94" s="55"/>
      <c r="Z94" s="55"/>
      <c r="AA94" s="270"/>
    </row>
    <row r="95" spans="1:27">
      <c r="A95" s="70"/>
      <c r="B95" s="70"/>
      <c r="C95" s="55"/>
      <c r="D95" s="55"/>
      <c r="E95" s="55"/>
      <c r="F95" s="55"/>
      <c r="G95" s="55"/>
      <c r="H95" s="55"/>
      <c r="I95" s="55"/>
      <c r="J95" s="55"/>
      <c r="K95" s="71"/>
      <c r="L95" s="55"/>
      <c r="M95" s="4"/>
      <c r="N95" s="4" t="str">
        <f t="shared" si="2"/>
        <v/>
      </c>
      <c r="O95" s="4"/>
      <c r="P95" s="43"/>
      <c r="Q95" s="56"/>
      <c r="R95" s="56"/>
      <c r="S95" s="56"/>
      <c r="T95" s="4"/>
      <c r="U95" s="4" t="str">
        <f t="shared" si="3"/>
        <v/>
      </c>
      <c r="V95" s="4"/>
      <c r="W95" s="4"/>
      <c r="X95" s="72"/>
      <c r="Y95" s="55"/>
      <c r="Z95" s="55"/>
      <c r="AA95" s="270"/>
    </row>
    <row r="96" spans="1:27">
      <c r="A96" s="70"/>
      <c r="B96" s="70"/>
      <c r="C96" s="55"/>
      <c r="D96" s="55"/>
      <c r="E96" s="55"/>
      <c r="F96" s="55"/>
      <c r="G96" s="55"/>
      <c r="H96" s="55"/>
      <c r="I96" s="55"/>
      <c r="J96" s="55"/>
      <c r="K96" s="71"/>
      <c r="L96" s="55"/>
      <c r="M96" s="4"/>
      <c r="N96" s="4" t="str">
        <f t="shared" si="2"/>
        <v/>
      </c>
      <c r="O96" s="4"/>
      <c r="P96" s="43"/>
      <c r="Q96" s="56"/>
      <c r="R96" s="56"/>
      <c r="S96" s="56"/>
      <c r="T96" s="4"/>
      <c r="U96" s="4" t="str">
        <f t="shared" si="3"/>
        <v/>
      </c>
      <c r="V96" s="4"/>
      <c r="W96" s="4"/>
      <c r="X96" s="72"/>
      <c r="Y96" s="55"/>
      <c r="Z96" s="55"/>
      <c r="AA96" s="270"/>
    </row>
    <row r="97" spans="1:27">
      <c r="A97" s="70"/>
      <c r="B97" s="70"/>
      <c r="C97" s="55"/>
      <c r="D97" s="55"/>
      <c r="E97" s="55"/>
      <c r="F97" s="55"/>
      <c r="G97" s="55"/>
      <c r="H97" s="55"/>
      <c r="I97" s="55"/>
      <c r="J97" s="55"/>
      <c r="K97" s="71"/>
      <c r="L97" s="55"/>
      <c r="M97" s="4"/>
      <c r="N97" s="4" t="str">
        <f t="shared" si="2"/>
        <v/>
      </c>
      <c r="O97" s="4"/>
      <c r="P97" s="43"/>
      <c r="Q97" s="56"/>
      <c r="R97" s="56"/>
      <c r="S97" s="56"/>
      <c r="T97" s="4"/>
      <c r="U97" s="4" t="str">
        <f t="shared" si="3"/>
        <v/>
      </c>
      <c r="V97" s="4"/>
      <c r="W97" s="4"/>
      <c r="X97" s="72"/>
      <c r="Y97" s="55"/>
      <c r="Z97" s="55"/>
      <c r="AA97" s="270"/>
    </row>
    <row r="98" spans="1:27">
      <c r="A98" s="70"/>
      <c r="B98" s="70"/>
      <c r="C98" s="55"/>
      <c r="D98" s="55"/>
      <c r="E98" s="55"/>
      <c r="F98" s="55"/>
      <c r="G98" s="55"/>
      <c r="H98" s="55"/>
      <c r="I98" s="55"/>
      <c r="J98" s="55"/>
      <c r="K98" s="71"/>
      <c r="L98" s="55"/>
      <c r="M98" s="4"/>
      <c r="N98" s="4" t="str">
        <f t="shared" si="2"/>
        <v/>
      </c>
      <c r="O98" s="4"/>
      <c r="P98" s="43"/>
      <c r="Q98" s="56"/>
      <c r="R98" s="56"/>
      <c r="S98" s="56"/>
      <c r="T98" s="4"/>
      <c r="U98" s="4" t="str">
        <f t="shared" si="3"/>
        <v/>
      </c>
      <c r="V98" s="4"/>
      <c r="W98" s="4"/>
      <c r="X98" s="72"/>
      <c r="Y98" s="55"/>
      <c r="Z98" s="55"/>
      <c r="AA98" s="270"/>
    </row>
    <row r="99" spans="1:27">
      <c r="A99" s="70"/>
      <c r="B99" s="70"/>
      <c r="C99" s="55"/>
      <c r="D99" s="55"/>
      <c r="E99" s="55"/>
      <c r="F99" s="55"/>
      <c r="G99" s="55"/>
      <c r="H99" s="55"/>
      <c r="I99" s="55"/>
      <c r="J99" s="55"/>
      <c r="K99" s="71"/>
      <c r="L99" s="55"/>
      <c r="M99" s="4"/>
      <c r="N99" s="4" t="str">
        <f t="shared" si="2"/>
        <v/>
      </c>
      <c r="O99" s="4"/>
      <c r="P99" s="43"/>
      <c r="Q99" s="56"/>
      <c r="R99" s="56"/>
      <c r="S99" s="56"/>
      <c r="T99" s="4"/>
      <c r="U99" s="4" t="str">
        <f t="shared" si="3"/>
        <v/>
      </c>
      <c r="V99" s="4"/>
      <c r="W99" s="4"/>
      <c r="X99" s="72"/>
      <c r="Y99" s="55"/>
      <c r="Z99" s="55"/>
      <c r="AA99" s="270"/>
    </row>
    <row r="100" spans="1:27">
      <c r="A100" s="70"/>
      <c r="B100" s="70"/>
      <c r="C100" s="55"/>
      <c r="D100" s="55"/>
      <c r="E100" s="55"/>
      <c r="F100" s="55"/>
      <c r="G100" s="55"/>
      <c r="H100" s="55"/>
      <c r="I100" s="55"/>
      <c r="J100" s="55"/>
      <c r="K100" s="71"/>
      <c r="L100" s="55"/>
      <c r="M100" s="4"/>
      <c r="N100" s="4" t="str">
        <f t="shared" si="2"/>
        <v/>
      </c>
      <c r="O100" s="4"/>
      <c r="P100" s="43"/>
      <c r="Q100" s="56"/>
      <c r="R100" s="56"/>
      <c r="S100" s="56"/>
      <c r="T100" s="4"/>
      <c r="U100" s="4" t="str">
        <f t="shared" si="3"/>
        <v/>
      </c>
      <c r="V100" s="4"/>
      <c r="W100" s="4"/>
      <c r="X100" s="72"/>
      <c r="Y100" s="55"/>
      <c r="Z100" s="55"/>
      <c r="AA100" s="270"/>
    </row>
    <row r="101" spans="1:27">
      <c r="A101" s="70"/>
      <c r="B101" s="70"/>
      <c r="C101" s="55"/>
      <c r="D101" s="55"/>
      <c r="E101" s="55"/>
      <c r="F101" s="55"/>
      <c r="G101" s="55"/>
      <c r="H101" s="55"/>
      <c r="I101" s="55"/>
      <c r="J101" s="55"/>
      <c r="K101" s="71"/>
      <c r="L101" s="55"/>
      <c r="M101" s="4"/>
      <c r="N101" s="4" t="str">
        <f t="shared" si="2"/>
        <v/>
      </c>
      <c r="O101" s="4"/>
      <c r="P101" s="43"/>
      <c r="Q101" s="56"/>
      <c r="R101" s="56"/>
      <c r="S101" s="56"/>
      <c r="T101" s="4"/>
      <c r="U101" s="4" t="str">
        <f t="shared" si="3"/>
        <v/>
      </c>
      <c r="V101" s="4"/>
      <c r="W101" s="4"/>
      <c r="X101" s="72"/>
      <c r="Y101" s="55"/>
      <c r="Z101" s="55"/>
      <c r="AA101" s="270"/>
    </row>
    <row r="102" spans="1:27">
      <c r="A102" s="70"/>
      <c r="B102" s="70"/>
      <c r="C102" s="55"/>
      <c r="D102" s="55"/>
      <c r="E102" s="55"/>
      <c r="F102" s="55"/>
      <c r="G102" s="55"/>
      <c r="H102" s="55"/>
      <c r="I102" s="55"/>
      <c r="J102" s="55"/>
      <c r="K102" s="71"/>
      <c r="L102" s="55"/>
      <c r="M102" s="4"/>
      <c r="N102" s="4" t="str">
        <f t="shared" si="2"/>
        <v/>
      </c>
      <c r="O102" s="4"/>
      <c r="P102" s="43"/>
      <c r="Q102" s="56"/>
      <c r="R102" s="56"/>
      <c r="S102" s="56"/>
      <c r="T102" s="4"/>
      <c r="U102" s="4" t="str">
        <f t="shared" si="3"/>
        <v/>
      </c>
      <c r="V102" s="4"/>
      <c r="W102" s="4"/>
      <c r="X102" s="72"/>
      <c r="Y102" s="55"/>
      <c r="Z102" s="55"/>
      <c r="AA102" s="270"/>
    </row>
    <row r="103" spans="1:27">
      <c r="A103" s="70"/>
      <c r="B103" s="70"/>
      <c r="C103" s="55"/>
      <c r="D103" s="55"/>
      <c r="E103" s="55"/>
      <c r="F103" s="55"/>
      <c r="G103" s="55"/>
      <c r="H103" s="55"/>
      <c r="I103" s="55"/>
      <c r="J103" s="55"/>
      <c r="K103" s="71"/>
      <c r="L103" s="55"/>
      <c r="M103" s="4"/>
      <c r="N103" s="4" t="str">
        <f t="shared" si="2"/>
        <v/>
      </c>
      <c r="O103" s="4"/>
      <c r="P103" s="43"/>
      <c r="Q103" s="56"/>
      <c r="R103" s="56"/>
      <c r="S103" s="56"/>
      <c r="T103" s="4"/>
      <c r="U103" s="4" t="str">
        <f t="shared" si="3"/>
        <v/>
      </c>
      <c r="V103" s="4"/>
      <c r="W103" s="4"/>
      <c r="X103" s="72"/>
      <c r="Y103" s="55"/>
      <c r="Z103" s="55"/>
      <c r="AA103" s="270"/>
    </row>
    <row r="104" spans="1:27">
      <c r="A104" s="70"/>
      <c r="B104" s="70"/>
      <c r="C104" s="55"/>
      <c r="D104" s="55"/>
      <c r="E104" s="55"/>
      <c r="F104" s="55"/>
      <c r="G104" s="55"/>
      <c r="H104" s="55"/>
      <c r="I104" s="55"/>
      <c r="J104" s="55"/>
      <c r="K104" s="71"/>
      <c r="L104" s="55"/>
      <c r="M104" s="4"/>
      <c r="N104" s="4" t="str">
        <f t="shared" si="2"/>
        <v/>
      </c>
      <c r="O104" s="4"/>
      <c r="P104" s="43"/>
      <c r="Q104" s="56"/>
      <c r="R104" s="56"/>
      <c r="S104" s="56"/>
      <c r="T104" s="4"/>
      <c r="U104" s="4" t="str">
        <f t="shared" si="3"/>
        <v/>
      </c>
      <c r="V104" s="4"/>
      <c r="W104" s="4"/>
      <c r="X104" s="72"/>
      <c r="Y104" s="55"/>
      <c r="Z104" s="55"/>
      <c r="AA104" s="270"/>
    </row>
    <row r="105" spans="1:27">
      <c r="A105" s="70"/>
      <c r="B105" s="70"/>
      <c r="C105" s="55"/>
      <c r="D105" s="55"/>
      <c r="E105" s="55"/>
      <c r="F105" s="55"/>
      <c r="G105" s="55"/>
      <c r="H105" s="55"/>
      <c r="I105" s="55"/>
      <c r="J105" s="55"/>
      <c r="K105" s="71"/>
      <c r="L105" s="55"/>
      <c r="M105" s="4"/>
      <c r="N105" s="4" t="str">
        <f t="shared" si="2"/>
        <v/>
      </c>
      <c r="O105" s="4"/>
      <c r="P105" s="43"/>
      <c r="Q105" s="56"/>
      <c r="R105" s="56"/>
      <c r="S105" s="56"/>
      <c r="T105" s="4"/>
      <c r="U105" s="4" t="str">
        <f t="shared" si="3"/>
        <v/>
      </c>
      <c r="V105" s="4"/>
      <c r="W105" s="4"/>
      <c r="X105" s="72"/>
      <c r="Y105" s="55"/>
      <c r="Z105" s="55"/>
      <c r="AA105" s="270"/>
    </row>
    <row r="106" spans="1:27">
      <c r="A106" s="70"/>
      <c r="B106" s="70"/>
      <c r="C106" s="55"/>
      <c r="D106" s="55"/>
      <c r="E106" s="55"/>
      <c r="F106" s="55"/>
      <c r="G106" s="55"/>
      <c r="H106" s="55"/>
      <c r="I106" s="55"/>
      <c r="J106" s="55"/>
      <c r="K106" s="71"/>
      <c r="L106" s="55"/>
      <c r="M106" s="4"/>
      <c r="N106" s="4" t="str">
        <f t="shared" si="2"/>
        <v/>
      </c>
      <c r="O106" s="4"/>
      <c r="P106" s="43"/>
      <c r="Q106" s="56"/>
      <c r="R106" s="56"/>
      <c r="S106" s="56"/>
      <c r="T106" s="4"/>
      <c r="U106" s="4" t="str">
        <f t="shared" si="3"/>
        <v/>
      </c>
      <c r="V106" s="4"/>
      <c r="W106" s="4"/>
      <c r="X106" s="72"/>
      <c r="Y106" s="55"/>
      <c r="Z106" s="55"/>
      <c r="AA106" s="270"/>
    </row>
    <row r="107" spans="1:27">
      <c r="N107" s="67"/>
      <c r="O107" s="81"/>
      <c r="P107" s="47"/>
      <c r="Q107" s="67"/>
      <c r="R107" s="67"/>
      <c r="V107" s="47"/>
    </row>
    <row r="108" spans="1:27">
      <c r="N108" s="67"/>
      <c r="O108" s="81"/>
      <c r="P108" s="47"/>
      <c r="Q108" s="67"/>
      <c r="R108" s="67"/>
      <c r="V108" s="47"/>
    </row>
    <row r="109" spans="1:27">
      <c r="N109" s="67"/>
      <c r="O109" s="81"/>
      <c r="P109" s="47"/>
      <c r="Q109" s="67"/>
      <c r="R109" s="67"/>
      <c r="V109" s="47"/>
    </row>
    <row r="110" spans="1:27">
      <c r="N110" s="67"/>
      <c r="O110" s="81"/>
      <c r="P110" s="47"/>
      <c r="Q110" s="67"/>
      <c r="R110" s="67"/>
      <c r="V110" s="47"/>
    </row>
    <row r="111" spans="1:27">
      <c r="N111" s="67"/>
      <c r="O111" s="81"/>
      <c r="P111" s="47"/>
      <c r="Q111" s="67"/>
      <c r="R111" s="67"/>
      <c r="V111" s="47"/>
    </row>
    <row r="112" spans="1:27">
      <c r="N112" s="67"/>
      <c r="O112" s="81"/>
      <c r="P112" s="47"/>
      <c r="Q112" s="67"/>
      <c r="R112" s="67"/>
      <c r="V112" s="47"/>
    </row>
    <row r="113" spans="14:22">
      <c r="N113" s="67"/>
      <c r="O113" s="81"/>
      <c r="P113" s="47"/>
      <c r="Q113" s="67"/>
      <c r="R113" s="67"/>
      <c r="V113" s="47"/>
    </row>
    <row r="114" spans="14:22">
      <c r="N114" s="67"/>
      <c r="O114" s="81"/>
      <c r="P114" s="47"/>
      <c r="Q114" s="67"/>
      <c r="R114" s="67"/>
      <c r="V114" s="47"/>
    </row>
    <row r="115" spans="14:22">
      <c r="N115" s="67"/>
      <c r="O115" s="81"/>
      <c r="P115" s="47"/>
      <c r="Q115" s="67"/>
      <c r="R115" s="67"/>
      <c r="V115" s="47"/>
    </row>
    <row r="116" spans="14:22">
      <c r="N116" s="67"/>
      <c r="O116" s="81"/>
      <c r="P116" s="47"/>
      <c r="Q116" s="67"/>
      <c r="R116" s="67"/>
      <c r="V116" s="47"/>
    </row>
    <row r="117" spans="14:22">
      <c r="N117" s="67"/>
      <c r="O117" s="81"/>
      <c r="P117" s="47"/>
      <c r="Q117" s="67"/>
      <c r="R117" s="67"/>
      <c r="V117" s="47"/>
    </row>
    <row r="118" spans="14:22">
      <c r="N118" s="67"/>
      <c r="O118" s="81"/>
      <c r="P118" s="47"/>
      <c r="Q118" s="67"/>
      <c r="R118" s="67"/>
      <c r="V118" s="47"/>
    </row>
    <row r="119" spans="14:22">
      <c r="N119" s="67"/>
      <c r="O119" s="81"/>
      <c r="P119" s="47"/>
      <c r="Q119" s="67"/>
      <c r="R119" s="67"/>
      <c r="V119" s="47"/>
    </row>
    <row r="120" spans="14:22">
      <c r="N120" s="67"/>
      <c r="O120" s="81"/>
      <c r="P120" s="47"/>
      <c r="Q120" s="67"/>
      <c r="R120" s="67"/>
      <c r="V120" s="47"/>
    </row>
    <row r="121" spans="14:22">
      <c r="N121" s="67"/>
      <c r="O121" s="81"/>
      <c r="P121" s="47"/>
      <c r="Q121" s="67"/>
      <c r="R121" s="67"/>
      <c r="V121" s="47"/>
    </row>
    <row r="122" spans="14:22">
      <c r="N122" s="67"/>
      <c r="O122" s="81"/>
      <c r="P122" s="47"/>
      <c r="Q122" s="67"/>
      <c r="R122" s="67"/>
      <c r="V122" s="47"/>
    </row>
    <row r="123" spans="14:22">
      <c r="N123" s="67"/>
      <c r="O123" s="81"/>
      <c r="P123" s="47"/>
      <c r="Q123" s="67"/>
      <c r="R123" s="67"/>
      <c r="V123" s="47"/>
    </row>
    <row r="124" spans="14:22">
      <c r="N124" s="67"/>
      <c r="O124" s="81"/>
      <c r="P124" s="47"/>
      <c r="Q124" s="67"/>
      <c r="R124" s="67"/>
      <c r="V124" s="47"/>
    </row>
    <row r="125" spans="14:22">
      <c r="N125" s="67"/>
      <c r="O125" s="81"/>
      <c r="P125" s="47"/>
      <c r="Q125" s="67"/>
      <c r="R125" s="67"/>
      <c r="V125" s="47"/>
    </row>
    <row r="126" spans="14:22">
      <c r="N126" s="67"/>
      <c r="O126" s="81"/>
      <c r="P126" s="47"/>
      <c r="Q126" s="67"/>
      <c r="R126" s="67"/>
      <c r="V126" s="47"/>
    </row>
    <row r="127" spans="14:22">
      <c r="N127" s="67"/>
      <c r="O127" s="81"/>
      <c r="P127" s="47"/>
      <c r="Q127" s="67"/>
      <c r="R127" s="67"/>
      <c r="V127" s="47"/>
    </row>
    <row r="128" spans="14:22">
      <c r="N128" s="67"/>
      <c r="O128" s="81"/>
      <c r="P128" s="47"/>
      <c r="Q128" s="67"/>
      <c r="R128" s="67"/>
      <c r="V128" s="47"/>
    </row>
    <row r="129" spans="14:22">
      <c r="N129" s="67"/>
      <c r="O129" s="81"/>
      <c r="P129" s="47"/>
      <c r="Q129" s="67"/>
      <c r="R129" s="67"/>
      <c r="V129" s="47"/>
    </row>
    <row r="130" spans="14:22">
      <c r="N130" s="67"/>
      <c r="O130" s="81"/>
      <c r="P130" s="47"/>
      <c r="Q130" s="67"/>
      <c r="R130" s="67"/>
      <c r="V130" s="47"/>
    </row>
    <row r="131" spans="14:22">
      <c r="N131" s="67"/>
      <c r="O131" s="81"/>
      <c r="P131" s="47"/>
      <c r="Q131" s="67"/>
      <c r="R131" s="67"/>
      <c r="V131" s="47"/>
    </row>
    <row r="132" spans="14:22">
      <c r="N132" s="67"/>
      <c r="O132" s="81"/>
      <c r="P132" s="47"/>
      <c r="Q132" s="67"/>
      <c r="R132" s="67"/>
      <c r="V132" s="47"/>
    </row>
    <row r="133" spans="14:22">
      <c r="N133" s="67"/>
      <c r="O133" s="81"/>
      <c r="P133" s="47"/>
      <c r="Q133" s="67"/>
      <c r="R133" s="67"/>
      <c r="V133" s="47"/>
    </row>
    <row r="134" spans="14:22">
      <c r="N134" s="67"/>
      <c r="O134" s="81"/>
      <c r="P134" s="47"/>
      <c r="Q134" s="67"/>
      <c r="R134" s="67"/>
      <c r="V134" s="47"/>
    </row>
    <row r="135" spans="14:22">
      <c r="N135" s="67"/>
      <c r="O135" s="81"/>
      <c r="P135" s="47"/>
      <c r="Q135" s="67"/>
      <c r="R135" s="67"/>
      <c r="V135" s="47"/>
    </row>
    <row r="136" spans="14:22">
      <c r="N136" s="67"/>
      <c r="O136" s="81"/>
      <c r="P136" s="47"/>
      <c r="Q136" s="67"/>
      <c r="R136" s="67"/>
      <c r="V136" s="47"/>
    </row>
    <row r="137" spans="14:22">
      <c r="N137" s="67"/>
      <c r="O137" s="81"/>
      <c r="P137" s="47"/>
      <c r="Q137" s="67"/>
      <c r="R137" s="67"/>
      <c r="V137" s="47"/>
    </row>
    <row r="138" spans="14:22">
      <c r="N138" s="67"/>
      <c r="O138" s="81"/>
      <c r="P138" s="47"/>
      <c r="Q138" s="67"/>
      <c r="R138" s="67"/>
      <c r="V138" s="47"/>
    </row>
    <row r="139" spans="14:22">
      <c r="N139" s="67"/>
      <c r="O139" s="81"/>
      <c r="P139" s="47"/>
      <c r="Q139" s="67"/>
      <c r="R139" s="67"/>
      <c r="V139" s="47"/>
    </row>
    <row r="140" spans="14:22">
      <c r="N140" s="67"/>
      <c r="O140" s="81"/>
      <c r="P140" s="47"/>
      <c r="Q140" s="67"/>
      <c r="R140" s="67"/>
      <c r="V140" s="47"/>
    </row>
    <row r="141" spans="14:22">
      <c r="N141" s="67"/>
      <c r="O141" s="81"/>
      <c r="P141" s="47"/>
      <c r="Q141" s="67"/>
      <c r="R141" s="67"/>
      <c r="V141" s="47"/>
    </row>
    <row r="142" spans="14:22">
      <c r="N142" s="67"/>
      <c r="O142" s="81"/>
      <c r="P142" s="47"/>
      <c r="Q142" s="67"/>
      <c r="R142" s="67"/>
      <c r="V142" s="47"/>
    </row>
    <row r="143" spans="14:22">
      <c r="N143" s="67"/>
      <c r="O143" s="81"/>
      <c r="P143" s="47"/>
      <c r="Q143" s="67"/>
      <c r="R143" s="67"/>
      <c r="V143" s="47"/>
    </row>
    <row r="144" spans="14:22">
      <c r="N144" s="67"/>
      <c r="O144" s="81"/>
      <c r="P144" s="47"/>
      <c r="Q144" s="67"/>
      <c r="R144" s="67"/>
      <c r="V144" s="47"/>
    </row>
    <row r="145" spans="14:22">
      <c r="N145" s="67"/>
      <c r="O145" s="81"/>
      <c r="P145" s="47"/>
      <c r="Q145" s="67"/>
      <c r="R145" s="67"/>
      <c r="V145" s="47"/>
    </row>
    <row r="146" spans="14:22">
      <c r="N146" s="67"/>
      <c r="O146" s="81"/>
      <c r="P146" s="47"/>
      <c r="Q146" s="67"/>
      <c r="R146" s="67"/>
      <c r="V146" s="47"/>
    </row>
    <row r="147" spans="14:22">
      <c r="N147" s="67"/>
      <c r="O147" s="81"/>
      <c r="P147" s="47"/>
      <c r="Q147" s="67"/>
      <c r="R147" s="67"/>
      <c r="V147" s="47"/>
    </row>
    <row r="148" spans="14:22">
      <c r="N148" s="67"/>
      <c r="O148" s="81"/>
      <c r="P148" s="47"/>
      <c r="Q148" s="67"/>
      <c r="R148" s="67"/>
      <c r="V148" s="47"/>
    </row>
    <row r="149" spans="14:22">
      <c r="N149" s="67"/>
      <c r="O149" s="81"/>
      <c r="P149" s="47"/>
      <c r="Q149" s="67"/>
      <c r="R149" s="67"/>
      <c r="V149" s="47"/>
    </row>
    <row r="150" spans="14:22">
      <c r="N150" s="67"/>
      <c r="O150" s="81"/>
      <c r="P150" s="47"/>
      <c r="Q150" s="67"/>
      <c r="R150" s="67"/>
      <c r="V150" s="47"/>
    </row>
    <row r="151" spans="14:22">
      <c r="N151" s="67"/>
      <c r="O151" s="81"/>
      <c r="P151" s="47"/>
      <c r="Q151" s="67"/>
      <c r="R151" s="67"/>
      <c r="V151" s="47"/>
    </row>
    <row r="152" spans="14:22">
      <c r="N152" s="67"/>
      <c r="O152" s="81"/>
      <c r="P152" s="47"/>
      <c r="Q152" s="67"/>
      <c r="R152" s="67"/>
      <c r="V152" s="47"/>
    </row>
    <row r="153" spans="14:22">
      <c r="N153" s="67"/>
      <c r="O153" s="81"/>
      <c r="P153" s="47"/>
      <c r="Q153" s="67"/>
      <c r="R153" s="67"/>
      <c r="V153" s="47"/>
    </row>
    <row r="154" spans="14:22">
      <c r="N154" s="67"/>
      <c r="O154" s="81"/>
      <c r="P154" s="47"/>
      <c r="Q154" s="67"/>
      <c r="R154" s="67"/>
      <c r="V154" s="47"/>
    </row>
    <row r="155" spans="14:22">
      <c r="N155" s="67"/>
      <c r="O155" s="81"/>
      <c r="P155" s="47"/>
      <c r="Q155" s="67"/>
      <c r="R155" s="67"/>
      <c r="V155" s="47"/>
    </row>
    <row r="156" spans="14:22">
      <c r="N156" s="67"/>
      <c r="O156" s="81"/>
      <c r="P156" s="47"/>
      <c r="Q156" s="67"/>
      <c r="R156" s="67"/>
      <c r="V156" s="47"/>
    </row>
    <row r="157" spans="14:22">
      <c r="N157" s="67"/>
      <c r="O157" s="81"/>
      <c r="P157" s="47"/>
      <c r="Q157" s="67"/>
      <c r="R157" s="67"/>
      <c r="V157" s="47"/>
    </row>
    <row r="158" spans="14:22">
      <c r="N158" s="67"/>
      <c r="O158" s="81"/>
      <c r="P158" s="47"/>
      <c r="Q158" s="67"/>
      <c r="R158" s="67"/>
      <c r="V158" s="47"/>
    </row>
    <row r="159" spans="14:22">
      <c r="N159" s="67"/>
      <c r="O159" s="81"/>
      <c r="P159" s="47"/>
      <c r="Q159" s="67"/>
      <c r="R159" s="67"/>
      <c r="V159" s="47"/>
    </row>
    <row r="160" spans="14:22">
      <c r="N160" s="67"/>
      <c r="O160" s="81"/>
      <c r="P160" s="47"/>
      <c r="Q160" s="67"/>
      <c r="R160" s="67"/>
      <c r="V160" s="47"/>
    </row>
    <row r="161" spans="14:22">
      <c r="N161" s="67"/>
      <c r="O161" s="81"/>
      <c r="P161" s="47"/>
      <c r="Q161" s="67"/>
      <c r="R161" s="67"/>
      <c r="V161" s="47"/>
    </row>
    <row r="162" spans="14:22">
      <c r="N162" s="67"/>
      <c r="O162" s="81"/>
      <c r="P162" s="47"/>
      <c r="Q162" s="67"/>
      <c r="R162" s="67"/>
      <c r="V162" s="47"/>
    </row>
    <row r="163" spans="14:22">
      <c r="N163" s="67"/>
      <c r="O163" s="81"/>
      <c r="P163" s="47"/>
      <c r="Q163" s="67"/>
      <c r="R163" s="67"/>
      <c r="V163" s="47"/>
    </row>
    <row r="164" spans="14:22">
      <c r="N164" s="67"/>
      <c r="O164" s="81"/>
      <c r="P164" s="47"/>
      <c r="Q164" s="67"/>
      <c r="R164" s="67"/>
      <c r="V164" s="47"/>
    </row>
    <row r="165" spans="14:22">
      <c r="N165" s="67"/>
      <c r="O165" s="81"/>
      <c r="P165" s="47"/>
      <c r="Q165" s="67"/>
      <c r="R165" s="67"/>
      <c r="V165" s="47"/>
    </row>
    <row r="166" spans="14:22">
      <c r="N166" s="67"/>
      <c r="O166" s="81"/>
      <c r="P166" s="47"/>
      <c r="Q166" s="67"/>
      <c r="R166" s="67"/>
      <c r="V166" s="47"/>
    </row>
    <row r="167" spans="14:22">
      <c r="N167" s="67"/>
      <c r="O167" s="81"/>
      <c r="P167" s="47"/>
      <c r="Q167" s="67"/>
      <c r="R167" s="67"/>
      <c r="V167" s="47"/>
    </row>
    <row r="168" spans="14:22">
      <c r="N168" s="67"/>
      <c r="O168" s="81"/>
      <c r="P168" s="47"/>
      <c r="Q168" s="67"/>
      <c r="R168" s="67"/>
      <c r="V168" s="47"/>
    </row>
    <row r="169" spans="14:22">
      <c r="N169" s="67"/>
      <c r="O169" s="81"/>
      <c r="P169" s="47"/>
      <c r="Q169" s="67"/>
      <c r="R169" s="67"/>
      <c r="V169" s="47"/>
    </row>
    <row r="170" spans="14:22">
      <c r="N170" s="67"/>
      <c r="O170" s="81"/>
      <c r="P170" s="47"/>
      <c r="Q170" s="67"/>
      <c r="R170" s="67"/>
      <c r="V170" s="47"/>
    </row>
    <row r="171" spans="14:22">
      <c r="N171" s="67"/>
      <c r="O171" s="81"/>
      <c r="P171" s="47"/>
      <c r="Q171" s="67"/>
      <c r="R171" s="67"/>
      <c r="V171" s="47"/>
    </row>
    <row r="172" spans="14:22">
      <c r="N172" s="67"/>
      <c r="O172" s="81"/>
      <c r="P172" s="47"/>
      <c r="Q172" s="67"/>
      <c r="R172" s="67"/>
      <c r="V172" s="47"/>
    </row>
    <row r="173" spans="14:22">
      <c r="N173" s="67"/>
      <c r="O173" s="81"/>
      <c r="P173" s="47"/>
      <c r="Q173" s="67"/>
      <c r="R173" s="67"/>
      <c r="V173" s="47"/>
    </row>
    <row r="174" spans="14:22">
      <c r="N174" s="67"/>
      <c r="O174" s="81"/>
      <c r="P174" s="47"/>
      <c r="Q174" s="67"/>
      <c r="R174" s="67"/>
      <c r="V174" s="47"/>
    </row>
    <row r="175" spans="14:22">
      <c r="N175" s="67"/>
      <c r="O175" s="81"/>
      <c r="P175" s="47"/>
      <c r="Q175" s="67"/>
      <c r="R175" s="67"/>
      <c r="V175" s="47"/>
    </row>
    <row r="176" spans="14:22">
      <c r="N176" s="67"/>
      <c r="O176" s="81"/>
      <c r="P176" s="47"/>
      <c r="Q176" s="67"/>
      <c r="R176" s="67"/>
      <c r="V176" s="47"/>
    </row>
    <row r="177" spans="14:22">
      <c r="N177" s="67"/>
      <c r="O177" s="81"/>
      <c r="P177" s="47"/>
      <c r="Q177" s="67"/>
      <c r="R177" s="67"/>
      <c r="V177" s="47"/>
    </row>
    <row r="178" spans="14:22">
      <c r="N178" s="67"/>
      <c r="O178" s="81"/>
      <c r="P178" s="47"/>
      <c r="Q178" s="67"/>
      <c r="R178" s="67"/>
      <c r="V178" s="47"/>
    </row>
    <row r="179" spans="14:22">
      <c r="N179" s="67"/>
      <c r="O179" s="81"/>
      <c r="P179" s="47"/>
      <c r="Q179" s="67"/>
      <c r="R179" s="67"/>
      <c r="V179" s="47"/>
    </row>
    <row r="180" spans="14:22">
      <c r="N180" s="67"/>
      <c r="O180" s="81"/>
      <c r="P180" s="47"/>
      <c r="Q180" s="67"/>
      <c r="R180" s="67"/>
      <c r="V180" s="47"/>
    </row>
    <row r="181" spans="14:22">
      <c r="N181" s="67"/>
      <c r="O181" s="81"/>
      <c r="P181" s="47"/>
      <c r="Q181" s="67"/>
      <c r="R181" s="67"/>
      <c r="V181" s="47"/>
    </row>
    <row r="182" spans="14:22">
      <c r="N182" s="67"/>
      <c r="O182" s="81"/>
      <c r="P182" s="47"/>
      <c r="Q182" s="67"/>
      <c r="R182" s="67"/>
      <c r="V182" s="47"/>
    </row>
    <row r="183" spans="14:22">
      <c r="N183" s="67"/>
      <c r="O183" s="81"/>
      <c r="P183" s="47"/>
      <c r="Q183" s="67"/>
      <c r="R183" s="67"/>
      <c r="V183" s="47"/>
    </row>
    <row r="184" spans="14:22">
      <c r="N184" s="67"/>
      <c r="O184" s="81"/>
      <c r="P184" s="47"/>
      <c r="Q184" s="67"/>
      <c r="R184" s="67"/>
      <c r="V184" s="47"/>
    </row>
    <row r="185" spans="14:22">
      <c r="N185" s="67"/>
      <c r="O185" s="81"/>
      <c r="P185" s="47"/>
      <c r="Q185" s="67"/>
      <c r="R185" s="67"/>
      <c r="V185" s="47"/>
    </row>
    <row r="186" spans="14:22">
      <c r="N186" s="67"/>
      <c r="O186" s="81"/>
      <c r="P186" s="47"/>
      <c r="Q186" s="67"/>
      <c r="R186" s="67"/>
      <c r="V186" s="47"/>
    </row>
    <row r="187" spans="14:22">
      <c r="N187" s="67"/>
      <c r="O187" s="81"/>
      <c r="P187" s="47"/>
      <c r="Q187" s="67"/>
      <c r="R187" s="67"/>
      <c r="V187" s="47"/>
    </row>
    <row r="188" spans="14:22">
      <c r="N188" s="67"/>
      <c r="O188" s="81"/>
      <c r="P188" s="47"/>
      <c r="Q188" s="67"/>
      <c r="R188" s="67"/>
      <c r="V188" s="47"/>
    </row>
    <row r="189" spans="14:22">
      <c r="N189" s="67"/>
      <c r="O189" s="81"/>
      <c r="P189" s="47"/>
      <c r="Q189" s="67"/>
      <c r="R189" s="67"/>
      <c r="V189" s="47"/>
    </row>
    <row r="190" spans="14:22">
      <c r="N190" s="67"/>
      <c r="O190" s="81"/>
      <c r="P190" s="47"/>
      <c r="Q190" s="67"/>
      <c r="R190" s="67"/>
      <c r="V190" s="47"/>
    </row>
    <row r="191" spans="14:22">
      <c r="N191" s="67"/>
      <c r="O191" s="81"/>
      <c r="P191" s="47"/>
      <c r="Q191" s="67"/>
      <c r="R191" s="67"/>
      <c r="V191" s="47"/>
    </row>
    <row r="192" spans="14:22">
      <c r="N192" s="67"/>
      <c r="O192" s="81"/>
      <c r="P192" s="47"/>
      <c r="Q192" s="67"/>
      <c r="R192" s="67"/>
      <c r="V192" s="47"/>
    </row>
    <row r="193" spans="14:22">
      <c r="N193" s="67"/>
      <c r="O193" s="81"/>
      <c r="P193" s="47"/>
      <c r="Q193" s="67"/>
      <c r="R193" s="67"/>
      <c r="V193" s="47"/>
    </row>
    <row r="194" spans="14:22">
      <c r="N194" s="67"/>
      <c r="O194" s="81"/>
      <c r="P194" s="47"/>
      <c r="Q194" s="67"/>
      <c r="R194" s="67"/>
      <c r="V194" s="47"/>
    </row>
    <row r="195" spans="14:22">
      <c r="N195" s="67"/>
      <c r="O195" s="81"/>
      <c r="P195" s="47"/>
      <c r="Q195" s="67"/>
      <c r="R195" s="67"/>
      <c r="V195" s="47"/>
    </row>
    <row r="196" spans="14:22">
      <c r="N196" s="67"/>
      <c r="O196" s="81"/>
      <c r="P196" s="47"/>
      <c r="Q196" s="67"/>
      <c r="R196" s="67"/>
      <c r="V196" s="47"/>
    </row>
    <row r="197" spans="14:22">
      <c r="N197" s="67"/>
      <c r="O197" s="81"/>
      <c r="P197" s="47"/>
      <c r="Q197" s="67"/>
      <c r="R197" s="67"/>
      <c r="V197" s="47"/>
    </row>
    <row r="198" spans="14:22">
      <c r="N198" s="67"/>
      <c r="O198" s="81"/>
      <c r="P198" s="47"/>
      <c r="Q198" s="67"/>
      <c r="R198" s="67"/>
      <c r="V198" s="47"/>
    </row>
    <row r="199" spans="14:22">
      <c r="N199" s="67"/>
      <c r="O199" s="81"/>
      <c r="P199" s="47"/>
      <c r="Q199" s="67"/>
      <c r="R199" s="67"/>
      <c r="V199" s="47"/>
    </row>
    <row r="200" spans="14:22">
      <c r="N200" s="67"/>
      <c r="O200" s="81"/>
      <c r="P200" s="47"/>
      <c r="Q200" s="67"/>
      <c r="R200" s="67"/>
      <c r="V200" s="47"/>
    </row>
    <row r="201" spans="14:22">
      <c r="N201" s="67"/>
      <c r="O201" s="81"/>
      <c r="P201" s="47"/>
      <c r="Q201" s="67"/>
      <c r="R201" s="67"/>
      <c r="V201" s="47"/>
    </row>
    <row r="202" spans="14:22">
      <c r="N202" s="67"/>
      <c r="O202" s="81"/>
      <c r="P202" s="47"/>
      <c r="Q202" s="67"/>
      <c r="R202" s="67"/>
      <c r="V202" s="47"/>
    </row>
    <row r="203" spans="14:22">
      <c r="N203" s="67"/>
      <c r="O203" s="81"/>
      <c r="P203" s="47"/>
      <c r="Q203" s="67"/>
      <c r="R203" s="67"/>
      <c r="V203" s="47"/>
    </row>
    <row r="204" spans="14:22">
      <c r="N204" s="67"/>
      <c r="O204" s="81"/>
      <c r="P204" s="47"/>
      <c r="Q204" s="67"/>
      <c r="R204" s="67"/>
      <c r="V204" s="47"/>
    </row>
    <row r="205" spans="14:22">
      <c r="N205" s="67"/>
      <c r="O205" s="81"/>
      <c r="P205" s="47"/>
      <c r="Q205" s="67"/>
      <c r="R205" s="67"/>
      <c r="V205" s="47"/>
    </row>
  </sheetData>
  <dataValidations count="29">
    <dataValidation type="list" errorStyle="warning" showInputMessage="1" showErrorMessage="1" error="Please select a valid entry" sqref="F2" xr:uid="{00000000-0002-0000-0200-000000000000}">
      <formula1>CouponBondProgram</formula1>
    </dataValidation>
    <dataValidation type="list" showInputMessage="1" showErrorMessage="1" sqref="E2" xr:uid="{00000000-0002-0000-0200-000001000000}">
      <formula1>TradingCurrencies</formula1>
    </dataValidation>
    <dataValidation type="list" errorStyle="warning" showInputMessage="1" showErrorMessage="1" error="Please select a valid entry" sqref="C2" xr:uid="{00000000-0002-0000-0200-000002000000}">
      <formula1>CouponBondIssuers</formula1>
    </dataValidation>
    <dataValidation type="list" errorStyle="warning" showInputMessage="1" showErrorMessage="1" error="Please select a valid entry" sqref="B2" xr:uid="{00000000-0002-0000-0200-000003000000}">
      <formula1>CouponBondSegment</formula1>
    </dataValidation>
    <dataValidation type="list" errorStyle="warning" showInputMessage="1" showErrorMessage="1" error="Please select a valid entry" sqref="A2" xr:uid="{00000000-0002-0000-0200-000004000000}">
      <formula1>StarCAM_Exchanges</formula1>
    </dataValidation>
    <dataValidation errorStyle="warning" showInputMessage="1" showErrorMessage="1" error="Please select a valid entry" sqref="I2" xr:uid="{00000000-0002-0000-0200-000005000000}"/>
    <dataValidation type="date" errorStyle="warning" operator="greaterThan" allowBlank="1" showInputMessage="1" showErrorMessage="1" errorTitle="Listing Date" error="Must be a future trading date." sqref="G2" xr:uid="{00000000-0002-0000-0200-000006000000}">
      <formula1>TODAY()</formula1>
    </dataValidation>
    <dataValidation type="whole" operator="greaterThan" allowBlank="1" showInputMessage="1" showErrorMessage="1" errorTitle="Trading Lot" error="Please enter a whole number greater than 0." sqref="G7" xr:uid="{00000000-0002-0000-0200-000007000000}">
      <formula1>0</formula1>
    </dataValidation>
    <dataValidation type="list" errorStyle="warning" showInputMessage="1" showErrorMessage="1" error="Please select a valid entry" sqref="L2" xr:uid="{00000000-0002-0000-0200-000008000000}">
      <formula1>Bond_Type</formula1>
    </dataValidation>
    <dataValidation type="list" allowBlank="1" showInputMessage="1" showErrorMessage="1" sqref="H7:H21 H24:H106 I22:I23" xr:uid="{00000000-0002-0000-0200-000009000000}">
      <formula1>InstrumentCurrencies</formula1>
    </dataValidation>
    <dataValidation type="list" allowBlank="1" showInputMessage="1" showErrorMessage="1" sqref="I7:I21 I24:I106 J22:J23" xr:uid="{00000000-0002-0000-0200-00000A000000}">
      <formula1>CouponType</formula1>
    </dataValidation>
    <dataValidation type="list" allowBlank="1" showInputMessage="1" showErrorMessage="1" sqref="L7:L21 L24:L106 M22:M23" xr:uid="{00000000-0002-0000-0200-00000B000000}">
      <formula1>CouponsPerYear</formula1>
    </dataValidation>
    <dataValidation type="list" allowBlank="1" showInputMessage="1" showErrorMessage="1" sqref="J7:J21 J24:J106 K22:K23" xr:uid="{00000000-0002-0000-0200-00000C000000}">
      <formula1>ReferenceRate</formula1>
    </dataValidation>
    <dataValidation type="list" errorStyle="warning" allowBlank="1" showInputMessage="1" showErrorMessage="1" errorTitle="Day Adjustment Methed" error="Please select an option from the drop down meny." sqref="P7:P21 P24:P106 Q22:Q23" xr:uid="{00000000-0002-0000-0200-00000D000000}">
      <formula1>DayAdjustmentMethod</formula1>
    </dataValidation>
    <dataValidation type="decimal" operator="greaterThanOrEqual" allowBlank="1" showInputMessage="1" showErrorMessage="1" sqref="K7:K21 K24:K106 L22:L23" xr:uid="{00000000-0002-0000-0200-00000E000000}">
      <formula1>-100</formula1>
    </dataValidation>
    <dataValidation type="whole" operator="greaterThanOrEqual" allowBlank="1" showInputMessage="1" showErrorMessage="1" errorTitle="Amount issued" error="Please enter a whole number greater than 0." sqref="Q24:Q106 T22:T23 Q7:Q21" xr:uid="{00000000-0002-0000-0200-00000F000000}">
      <formula1>0</formula1>
    </dataValidation>
    <dataValidation type="date" operator="greaterThan" allowBlank="1" showInputMessage="1" showErrorMessage="1" errorTitle="Reimbursement date" error="Please enter a date grater than then listing date." sqref="V7:V21 V24:V106 W22:W23" xr:uid="{00000000-0002-0000-0200-000010000000}">
      <formula1>$G$2</formula1>
    </dataValidation>
    <dataValidation type="date" operator="greaterThan" allowBlank="1" showInputMessage="1" showErrorMessage="1" errorTitle="Last trading date" error="Please enter a date grater than then listing date." sqref="W7:W21 W24:W106 X22:X23" xr:uid="{00000000-0002-0000-0200-000011000000}">
      <formula1>$G$2</formula1>
    </dataValidation>
    <dataValidation type="date" operator="greaterThan" allowBlank="1" showInputMessage="1" showErrorMessage="1" errorTitle="Issue Date" error="Please enter a valid date." sqref="T7:T21 T24:T106 U22:U23 U7" xr:uid="{00000000-0002-0000-0200-000012000000}">
      <formula1>1</formula1>
    </dataValidation>
    <dataValidation type="date" operator="greaterThan" allowBlank="1" showInputMessage="1" showErrorMessage="1" errorTitle="First ordinary coupon" error="Please enter a valid date." sqref="M7:M21 M24:M106 N22:N23" xr:uid="{00000000-0002-0000-0200-000013000000}">
      <formula1>1</formula1>
    </dataValidation>
    <dataValidation type="date" operator="greaterThan" allowBlank="1" showInputMessage="1" showErrorMessage="1" errorTitle="Last ordinary coupon" error="Please enter a valid date." sqref="N7:N21 N24:N106 O22:O23" xr:uid="{00000000-0002-0000-0200-000014000000}">
      <formula1>1</formula1>
    </dataValidation>
    <dataValidation type="date" operator="greaterThan" allowBlank="1" showInputMessage="1" showErrorMessage="1" errorTitle="Interest date" error="Pelase enter a valid date." sqref="V22:V23 U24:U106 U8:U21" xr:uid="{00000000-0002-0000-0200-000015000000}">
      <formula1>1</formula1>
    </dataValidation>
    <dataValidation type="list" operator="greaterThan" allowBlank="1" showInputMessage="1" showErrorMessage="1" errorTitle="Last ordinary coupon" error="Please enter a valid date." sqref="O7:O21 O24:O106 P22:P23" xr:uid="{00000000-0002-0000-0200-000016000000}">
      <formula1>DayCountMethod</formula1>
    </dataValidation>
    <dataValidation type="list" allowBlank="1" showInputMessage="1" showErrorMessage="1" sqref="D2" xr:uid="{00000000-0002-0000-0200-000017000000}">
      <formula1>CouponLeadManagers</formula1>
    </dataValidation>
    <dataValidation type="list" operator="greaterThanOrEqual" allowBlank="1" showInputMessage="1" showErrorMessage="1" errorTitle="Amount issued" error="Please enter a whole number greater than 0." sqref="R7:R106" xr:uid="{00000000-0002-0000-0200-000018000000}">
      <formula1>Bond_Seniority</formula1>
    </dataValidation>
    <dataValidation type="list" errorStyle="warning" showInputMessage="1" showErrorMessage="1" error="Please select a valid entry" prompt="Please select the Clearing System" sqref="M2" xr:uid="{00000000-0002-0000-0200-000019000000}">
      <formula1>ClearingSystem</formula1>
    </dataValidation>
    <dataValidation type="list" allowBlank="1" showInputMessage="1" showErrorMessage="1" sqref="Y7:Y106" xr:uid="{00000000-0002-0000-0200-00001A000000}">
      <formula1>Amortization</formula1>
    </dataValidation>
    <dataValidation type="list" allowBlank="1" showInputMessage="1" showErrorMessage="1" sqref="Z7:Z106" xr:uid="{00000000-0002-0000-0200-00001B000000}">
      <formula1>IndexICE</formula1>
    </dataValidation>
    <dataValidation type="list" operator="greaterThanOrEqual" allowBlank="1" showInputMessage="1" showErrorMessage="1" errorTitle="Amount issued" error="Please enter a whole number greater than 0." sqref="S7:S106" xr:uid="{00000000-0002-0000-0200-00001C000000}">
      <formula1>Sustainable_Bond_Group_ID</formula1>
    </dataValidation>
  </dataValidations>
  <pageMargins left="0.70866141732283472" right="0.70866141732283472" top="0.74803149606299213" bottom="0.74803149606299213" header="0.31496062992125984" footer="0.31496062992125984"/>
  <pageSetup paperSize="9" scale="26" fitToHeight="0" orientation="landscape" r:id="rId1"/>
  <headerFooter>
    <oddFooter>&amp;C_x000D_&amp;1#&amp;"Aptos"&amp;12&amp;K000000 Nasdaq Confidential: Distribution limited to need-to-know recipients</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X205"/>
  <sheetViews>
    <sheetView topLeftCell="C1" workbookViewId="0">
      <selection activeCell="K7" sqref="K7"/>
    </sheetView>
  </sheetViews>
  <sheetFormatPr defaultColWidth="9.42578125" defaultRowHeight="12.75"/>
  <cols>
    <col min="1" max="1" width="18.42578125" style="47" customWidth="1"/>
    <col min="2" max="2" width="26.5703125" style="47" customWidth="1"/>
    <col min="3" max="3" width="34.5703125" style="47" customWidth="1"/>
    <col min="4" max="4" width="20.42578125" style="47" customWidth="1"/>
    <col min="5" max="5" width="16.42578125" style="47" bestFit="1" customWidth="1"/>
    <col min="6" max="6" width="22.42578125" style="47" bestFit="1" customWidth="1"/>
    <col min="7" max="7" width="17.42578125" style="47" customWidth="1"/>
    <col min="8" max="8" width="14.5703125" style="47" customWidth="1"/>
    <col min="9" max="9" width="15.5703125" style="47" customWidth="1"/>
    <col min="10" max="10" width="15.42578125" style="47" customWidth="1"/>
    <col min="11" max="11" width="21.42578125" style="47" customWidth="1"/>
    <col min="12" max="13" width="12.42578125" style="47" customWidth="1"/>
    <col min="14" max="14" width="18" style="47" customWidth="1"/>
    <col min="15" max="15" width="17.42578125" style="67" customWidth="1"/>
    <col min="16" max="16" width="17.5703125" style="81" bestFit="1" customWidth="1"/>
    <col min="17" max="17" width="18" style="47" customWidth="1"/>
    <col min="18" max="19" width="18" style="67" customWidth="1"/>
    <col min="20" max="20" width="15" style="67" customWidth="1"/>
    <col min="21" max="21" width="14.42578125" style="67" customWidth="1"/>
    <col min="22" max="22" width="13.5703125" style="47" customWidth="1"/>
    <col min="23" max="16384" width="9.42578125" style="47"/>
  </cols>
  <sheetData>
    <row r="1" spans="1:24" ht="25.5">
      <c r="A1" s="64" t="s">
        <v>1</v>
      </c>
      <c r="B1" s="64" t="s">
        <v>274</v>
      </c>
      <c r="C1" s="64" t="s">
        <v>2</v>
      </c>
      <c r="D1" s="65" t="s">
        <v>258</v>
      </c>
      <c r="E1" s="66" t="s">
        <v>360</v>
      </c>
      <c r="F1" s="65" t="s">
        <v>263</v>
      </c>
      <c r="G1" s="64" t="s">
        <v>215</v>
      </c>
      <c r="H1" s="65" t="s">
        <v>2293</v>
      </c>
      <c r="I1" s="65" t="s">
        <v>383</v>
      </c>
      <c r="J1" s="64" t="s">
        <v>1176</v>
      </c>
      <c r="K1" s="64" t="s">
        <v>1177</v>
      </c>
      <c r="L1" s="64" t="s">
        <v>1909</v>
      </c>
      <c r="M1" s="64" t="s">
        <v>2730</v>
      </c>
      <c r="O1" s="81"/>
      <c r="P1" s="47"/>
    </row>
    <row r="2" spans="1:24" ht="13.5" customHeight="1">
      <c r="A2" s="1"/>
      <c r="B2" s="238"/>
      <c r="C2" s="55"/>
      <c r="D2" s="55"/>
      <c r="E2" s="56"/>
      <c r="F2" s="55"/>
      <c r="G2" s="4"/>
      <c r="H2" s="55"/>
      <c r="I2" s="78" t="e">
        <f>IF(C2="-","",VLOOKUP(C2,CouponBondIssuersTable,2,0))</f>
        <v>#N/A</v>
      </c>
      <c r="J2" s="78" t="str">
        <f>IF(D2="-","",IFERROR(VLOOKUP(D2,CouponLeadManagersTable,2,0),""))</f>
        <v/>
      </c>
      <c r="K2" s="78" t="str">
        <f>IF(D2="-","",IFERROR(VLOOKUP(D2,CouponLeadManagersTable,3,0),""))</f>
        <v/>
      </c>
      <c r="L2" s="55"/>
      <c r="M2" s="55"/>
      <c r="O2" s="81"/>
      <c r="P2" s="67"/>
      <c r="R2" s="47"/>
      <c r="V2" s="67"/>
    </row>
    <row r="3" spans="1:24">
      <c r="G3" s="48"/>
    </row>
    <row r="4" spans="1:24">
      <c r="A4" s="6" t="s">
        <v>216</v>
      </c>
      <c r="G4" s="48"/>
    </row>
    <row r="5" spans="1:24">
      <c r="A5" s="49"/>
      <c r="G5" s="48"/>
    </row>
    <row r="6" spans="1:24" ht="39.75" customHeight="1">
      <c r="A6" s="65" t="s">
        <v>217</v>
      </c>
      <c r="B6" s="64" t="s">
        <v>219</v>
      </c>
      <c r="C6" s="65" t="s">
        <v>218</v>
      </c>
      <c r="D6" s="65" t="s">
        <v>11</v>
      </c>
      <c r="E6" s="65" t="s">
        <v>1787</v>
      </c>
      <c r="F6" s="65" t="s">
        <v>1788</v>
      </c>
      <c r="G6" s="64" t="s">
        <v>214</v>
      </c>
      <c r="H6" s="65" t="s">
        <v>331</v>
      </c>
      <c r="I6" s="64" t="s">
        <v>268</v>
      </c>
      <c r="J6" s="64" t="s">
        <v>2993</v>
      </c>
      <c r="K6" s="64" t="s">
        <v>4272</v>
      </c>
      <c r="L6" s="82" t="s">
        <v>221</v>
      </c>
      <c r="M6" s="66" t="s">
        <v>269</v>
      </c>
      <c r="N6" s="64" t="s">
        <v>270</v>
      </c>
      <c r="O6" s="68" t="s">
        <v>271</v>
      </c>
      <c r="P6" s="69" t="s">
        <v>244</v>
      </c>
      <c r="Q6" s="67"/>
      <c r="S6" s="47"/>
      <c r="T6" s="47"/>
      <c r="V6" s="67"/>
      <c r="W6" s="67"/>
      <c r="X6" s="67"/>
    </row>
    <row r="7" spans="1:24">
      <c r="A7" s="70"/>
      <c r="B7" s="70"/>
      <c r="C7" s="55"/>
      <c r="D7" s="55"/>
      <c r="E7" s="55"/>
      <c r="F7" s="55"/>
      <c r="G7" s="56"/>
      <c r="H7" s="55"/>
      <c r="I7" s="56"/>
      <c r="J7" s="56"/>
      <c r="K7" s="56"/>
      <c r="L7" s="4"/>
      <c r="M7" s="4" t="str">
        <f>IF(L7&lt;&gt;"",L7,"")</f>
        <v/>
      </c>
      <c r="N7" s="4"/>
      <c r="O7" s="4"/>
      <c r="P7" s="72"/>
      <c r="Q7" s="67"/>
      <c r="S7" s="47"/>
      <c r="T7" s="47"/>
      <c r="V7" s="67"/>
      <c r="W7" s="67"/>
      <c r="X7" s="67"/>
    </row>
    <row r="8" spans="1:24">
      <c r="A8" s="70"/>
      <c r="B8" s="70"/>
      <c r="C8" s="55"/>
      <c r="D8" s="55"/>
      <c r="E8" s="55"/>
      <c r="F8" s="55"/>
      <c r="G8" s="55"/>
      <c r="H8" s="55"/>
      <c r="I8" s="56"/>
      <c r="J8" s="56"/>
      <c r="K8" s="56"/>
      <c r="L8" s="4"/>
      <c r="M8" s="4" t="str">
        <f t="shared" ref="M8:N71" si="0">IF(L8&lt;&gt;"",L8,"")</f>
        <v/>
      </c>
      <c r="N8" s="4"/>
      <c r="O8" s="4"/>
      <c r="P8" s="72"/>
    </row>
    <row r="9" spans="1:24">
      <c r="A9" s="70"/>
      <c r="B9" s="70"/>
      <c r="C9" s="55"/>
      <c r="D9" s="55"/>
      <c r="E9" s="55"/>
      <c r="F9" s="55"/>
      <c r="G9" s="55"/>
      <c r="H9" s="55"/>
      <c r="I9" s="56"/>
      <c r="J9" s="56"/>
      <c r="K9" s="56"/>
      <c r="L9" s="4"/>
      <c r="M9" s="4" t="str">
        <f t="shared" si="0"/>
        <v/>
      </c>
      <c r="N9" s="4"/>
      <c r="O9" s="4"/>
      <c r="P9" s="72"/>
    </row>
    <row r="10" spans="1:24">
      <c r="A10" s="70"/>
      <c r="B10" s="70"/>
      <c r="C10" s="55"/>
      <c r="D10" s="55"/>
      <c r="E10" s="55"/>
      <c r="F10" s="55"/>
      <c r="G10" s="55"/>
      <c r="H10" s="55"/>
      <c r="I10" s="56"/>
      <c r="J10" s="56"/>
      <c r="K10" s="56"/>
      <c r="L10" s="4"/>
      <c r="M10" s="4" t="str">
        <f t="shared" si="0"/>
        <v/>
      </c>
      <c r="N10" s="4"/>
      <c r="O10" s="4"/>
      <c r="P10" s="72"/>
      <c r="Q10" s="67"/>
      <c r="R10" s="47"/>
      <c r="S10" s="47"/>
      <c r="T10" s="47"/>
      <c r="U10" s="47"/>
    </row>
    <row r="11" spans="1:24">
      <c r="A11" s="70"/>
      <c r="B11" s="70"/>
      <c r="C11" s="55"/>
      <c r="D11" s="55"/>
      <c r="E11" s="55"/>
      <c r="F11" s="55"/>
      <c r="G11" s="55"/>
      <c r="H11" s="55"/>
      <c r="I11" s="56"/>
      <c r="J11" s="56"/>
      <c r="K11" s="56"/>
      <c r="L11" s="4"/>
      <c r="M11" s="4" t="str">
        <f t="shared" si="0"/>
        <v/>
      </c>
      <c r="N11" s="4"/>
      <c r="O11" s="4"/>
      <c r="P11" s="72"/>
      <c r="Q11" s="67"/>
      <c r="R11" s="47"/>
      <c r="S11" s="47"/>
      <c r="T11" s="47"/>
      <c r="U11" s="47"/>
    </row>
    <row r="12" spans="1:24">
      <c r="A12" s="70"/>
      <c r="B12" s="70"/>
      <c r="C12" s="55"/>
      <c r="D12" s="55"/>
      <c r="E12" s="55"/>
      <c r="F12" s="55"/>
      <c r="G12" s="55"/>
      <c r="H12" s="55"/>
      <c r="I12" s="56"/>
      <c r="J12" s="56"/>
      <c r="K12" s="56"/>
      <c r="L12" s="4"/>
      <c r="M12" s="4" t="str">
        <f t="shared" si="0"/>
        <v/>
      </c>
      <c r="N12" s="4"/>
      <c r="O12" s="4"/>
      <c r="P12" s="72"/>
      <c r="Q12" s="67"/>
      <c r="R12" s="47"/>
      <c r="S12" s="47"/>
      <c r="T12" s="47"/>
      <c r="U12" s="47"/>
    </row>
    <row r="13" spans="1:24" ht="12.75" customHeight="1">
      <c r="A13" s="70"/>
      <c r="B13" s="237"/>
      <c r="C13" s="55"/>
      <c r="D13" s="55"/>
      <c r="E13" s="55"/>
      <c r="F13" s="55"/>
      <c r="G13" s="55"/>
      <c r="H13" s="55"/>
      <c r="I13" s="56"/>
      <c r="J13" s="56"/>
      <c r="K13" s="56"/>
      <c r="L13" s="4"/>
      <c r="M13" s="4" t="str">
        <f t="shared" si="0"/>
        <v/>
      </c>
      <c r="N13" s="4"/>
      <c r="O13" s="4"/>
      <c r="P13" s="72"/>
      <c r="Q13" s="83"/>
      <c r="R13" s="83"/>
      <c r="S13" s="84"/>
      <c r="T13" s="47"/>
      <c r="U13" s="47"/>
    </row>
    <row r="14" spans="1:24">
      <c r="A14" s="70"/>
      <c r="B14" s="70"/>
      <c r="C14" s="55"/>
      <c r="D14" s="55"/>
      <c r="E14" s="55"/>
      <c r="F14" s="55"/>
      <c r="G14" s="55"/>
      <c r="H14" s="55"/>
      <c r="I14" s="56"/>
      <c r="J14" s="56"/>
      <c r="K14" s="56"/>
      <c r="L14" s="4"/>
      <c r="M14" s="4" t="str">
        <f t="shared" si="0"/>
        <v/>
      </c>
      <c r="N14" s="4"/>
      <c r="O14" s="4"/>
      <c r="P14" s="72"/>
      <c r="Q14" s="67"/>
      <c r="R14" s="47"/>
      <c r="S14" s="47"/>
      <c r="T14" s="47"/>
      <c r="U14" s="47"/>
    </row>
    <row r="15" spans="1:24">
      <c r="A15" s="70"/>
      <c r="B15" s="70"/>
      <c r="C15" s="55"/>
      <c r="D15" s="55"/>
      <c r="E15" s="55"/>
      <c r="F15" s="55"/>
      <c r="G15" s="55"/>
      <c r="H15" s="55"/>
      <c r="I15" s="56"/>
      <c r="J15" s="56"/>
      <c r="K15" s="56"/>
      <c r="L15" s="4"/>
      <c r="M15" s="4" t="str">
        <f t="shared" si="0"/>
        <v/>
      </c>
      <c r="N15" s="4"/>
      <c r="O15" s="4"/>
      <c r="P15" s="72"/>
      <c r="Q15" s="67"/>
      <c r="R15" s="47"/>
      <c r="S15" s="47"/>
      <c r="T15" s="47"/>
      <c r="U15" s="47"/>
    </row>
    <row r="16" spans="1:24">
      <c r="A16" s="70"/>
      <c r="B16" s="70"/>
      <c r="C16" s="55"/>
      <c r="D16" s="55"/>
      <c r="E16" s="55"/>
      <c r="F16" s="55"/>
      <c r="G16" s="55"/>
      <c r="H16" s="55"/>
      <c r="I16" s="56"/>
      <c r="J16" s="56"/>
      <c r="K16" s="56"/>
      <c r="L16" s="4"/>
      <c r="M16" s="4" t="str">
        <f t="shared" si="0"/>
        <v/>
      </c>
      <c r="N16" s="4"/>
      <c r="O16" s="4"/>
      <c r="P16" s="72"/>
      <c r="Q16" s="67"/>
      <c r="R16" s="47"/>
      <c r="S16" s="47"/>
      <c r="T16" s="47"/>
      <c r="U16" s="47"/>
    </row>
    <row r="17" spans="1:21">
      <c r="A17" s="70"/>
      <c r="B17" s="70"/>
      <c r="C17" s="55"/>
      <c r="D17" s="55"/>
      <c r="E17" s="55"/>
      <c r="F17" s="55"/>
      <c r="G17" s="55"/>
      <c r="H17" s="55"/>
      <c r="I17" s="56"/>
      <c r="J17" s="56"/>
      <c r="K17" s="56"/>
      <c r="L17" s="4"/>
      <c r="M17" s="4" t="str">
        <f t="shared" si="0"/>
        <v/>
      </c>
      <c r="N17" s="4"/>
      <c r="O17" s="4"/>
      <c r="P17" s="72"/>
      <c r="Q17" s="67"/>
      <c r="R17" s="47"/>
      <c r="S17" s="47"/>
      <c r="T17" s="47"/>
      <c r="U17" s="47"/>
    </row>
    <row r="18" spans="1:21">
      <c r="A18" s="70"/>
      <c r="B18" s="70"/>
      <c r="C18" s="55"/>
      <c r="D18" s="55"/>
      <c r="E18" s="55"/>
      <c r="F18" s="55"/>
      <c r="G18" s="55"/>
      <c r="H18" s="55"/>
      <c r="I18" s="56"/>
      <c r="J18" s="56"/>
      <c r="K18" s="56"/>
      <c r="L18" s="4"/>
      <c r="M18" s="4" t="str">
        <f t="shared" si="0"/>
        <v/>
      </c>
      <c r="N18" s="4"/>
      <c r="O18" s="4"/>
      <c r="P18" s="72"/>
      <c r="Q18" s="67"/>
      <c r="R18" s="47"/>
      <c r="S18" s="47"/>
      <c r="T18" s="47"/>
      <c r="U18" s="47"/>
    </row>
    <row r="19" spans="1:21">
      <c r="A19" s="70"/>
      <c r="B19" s="70"/>
      <c r="C19" s="55"/>
      <c r="D19" s="55"/>
      <c r="E19" s="55"/>
      <c r="F19" s="55"/>
      <c r="G19" s="55"/>
      <c r="H19" s="55"/>
      <c r="I19" s="56"/>
      <c r="J19" s="56"/>
      <c r="K19" s="56"/>
      <c r="L19" s="4"/>
      <c r="M19" s="4" t="str">
        <f t="shared" si="0"/>
        <v/>
      </c>
      <c r="N19" s="4"/>
      <c r="O19" s="4"/>
      <c r="P19" s="72"/>
      <c r="Q19" s="67"/>
      <c r="R19" s="47"/>
      <c r="S19" s="47"/>
      <c r="T19" s="47"/>
      <c r="U19" s="47"/>
    </row>
    <row r="20" spans="1:21">
      <c r="A20" s="70"/>
      <c r="B20" s="70"/>
      <c r="C20" s="55"/>
      <c r="D20" s="55"/>
      <c r="E20" s="55"/>
      <c r="F20" s="55"/>
      <c r="G20" s="55"/>
      <c r="H20" s="55"/>
      <c r="I20" s="56"/>
      <c r="J20" s="56"/>
      <c r="K20" s="56"/>
      <c r="L20" s="4"/>
      <c r="M20" s="4" t="str">
        <f t="shared" si="0"/>
        <v/>
      </c>
      <c r="N20" s="4"/>
      <c r="O20" s="4"/>
      <c r="P20" s="72"/>
      <c r="Q20" s="67"/>
      <c r="R20" s="47"/>
      <c r="S20" s="47"/>
      <c r="T20" s="47"/>
      <c r="U20" s="47"/>
    </row>
    <row r="21" spans="1:21">
      <c r="A21" s="70"/>
      <c r="B21" s="70"/>
      <c r="C21" s="55"/>
      <c r="D21" s="55"/>
      <c r="E21" s="55"/>
      <c r="F21" s="55"/>
      <c r="G21" s="55"/>
      <c r="H21" s="55"/>
      <c r="I21" s="56"/>
      <c r="J21" s="56"/>
      <c r="K21" s="56"/>
      <c r="L21" s="4"/>
      <c r="M21" s="4" t="str">
        <f t="shared" si="0"/>
        <v/>
      </c>
      <c r="N21" s="4"/>
      <c r="O21" s="4"/>
      <c r="P21" s="72"/>
      <c r="Q21" s="67"/>
      <c r="R21" s="47"/>
      <c r="S21" s="47"/>
      <c r="T21" s="47"/>
      <c r="U21" s="47"/>
    </row>
    <row r="22" spans="1:21">
      <c r="A22" s="70"/>
      <c r="B22" s="70"/>
      <c r="C22" s="55"/>
      <c r="D22" s="55"/>
      <c r="E22" s="55"/>
      <c r="F22" s="55"/>
      <c r="G22" s="55"/>
      <c r="H22" s="55"/>
      <c r="I22" s="43"/>
      <c r="J22" s="56"/>
      <c r="K22" s="56"/>
      <c r="L22" s="56"/>
      <c r="M22" s="4"/>
      <c r="N22" s="4" t="str">
        <f t="shared" si="0"/>
        <v/>
      </c>
      <c r="O22" s="4"/>
      <c r="P22" s="72"/>
      <c r="Q22" s="67"/>
      <c r="S22" s="47"/>
      <c r="T22" s="47"/>
      <c r="U22" s="47"/>
    </row>
    <row r="23" spans="1:21">
      <c r="A23" s="70"/>
      <c r="B23" s="70"/>
      <c r="C23" s="55"/>
      <c r="D23" s="55"/>
      <c r="E23" s="55"/>
      <c r="F23" s="55"/>
      <c r="G23" s="55"/>
      <c r="H23" s="55"/>
      <c r="I23" s="43"/>
      <c r="J23" s="56"/>
      <c r="K23" s="56"/>
      <c r="L23" s="56"/>
      <c r="M23" s="4"/>
      <c r="N23" s="4" t="str">
        <f t="shared" si="0"/>
        <v/>
      </c>
      <c r="O23" s="4"/>
      <c r="P23" s="72"/>
      <c r="Q23" s="67"/>
      <c r="S23" s="47"/>
      <c r="T23" s="47"/>
      <c r="U23" s="47"/>
    </row>
    <row r="24" spans="1:21">
      <c r="A24" s="70"/>
      <c r="B24" s="70"/>
      <c r="C24" s="55"/>
      <c r="D24" s="55"/>
      <c r="E24" s="55"/>
      <c r="F24" s="55"/>
      <c r="G24" s="55"/>
      <c r="H24" s="55"/>
      <c r="I24" s="56"/>
      <c r="J24" s="56"/>
      <c r="K24" s="56"/>
      <c r="L24" s="4"/>
      <c r="M24" s="4" t="str">
        <f t="shared" si="0"/>
        <v/>
      </c>
      <c r="N24" s="4"/>
      <c r="O24" s="4"/>
      <c r="P24" s="72"/>
      <c r="Q24" s="67"/>
      <c r="R24" s="47"/>
      <c r="S24" s="47"/>
      <c r="T24" s="47"/>
      <c r="U24" s="47"/>
    </row>
    <row r="25" spans="1:21">
      <c r="A25" s="70"/>
      <c r="B25" s="70"/>
      <c r="C25" s="55"/>
      <c r="D25" s="55"/>
      <c r="E25" s="55"/>
      <c r="F25" s="55"/>
      <c r="G25" s="55"/>
      <c r="H25" s="55"/>
      <c r="I25" s="56"/>
      <c r="J25" s="56"/>
      <c r="K25" s="56"/>
      <c r="L25" s="4"/>
      <c r="M25" s="4" t="str">
        <f t="shared" si="0"/>
        <v/>
      </c>
      <c r="N25" s="4"/>
      <c r="O25" s="4"/>
      <c r="P25" s="72"/>
      <c r="Q25" s="67"/>
      <c r="R25" s="47"/>
      <c r="S25" s="47"/>
      <c r="T25" s="47"/>
      <c r="U25" s="47"/>
    </row>
    <row r="26" spans="1:21">
      <c r="A26" s="70"/>
      <c r="B26" s="70"/>
      <c r="C26" s="55"/>
      <c r="D26" s="55"/>
      <c r="E26" s="55"/>
      <c r="F26" s="55"/>
      <c r="G26" s="55"/>
      <c r="H26" s="55"/>
      <c r="I26" s="56"/>
      <c r="J26" s="56"/>
      <c r="K26" s="56"/>
      <c r="L26" s="4"/>
      <c r="M26" s="4" t="str">
        <f t="shared" si="0"/>
        <v/>
      </c>
      <c r="N26" s="4"/>
      <c r="O26" s="4"/>
      <c r="P26" s="72"/>
      <c r="Q26" s="67"/>
      <c r="R26" s="47"/>
      <c r="S26" s="47"/>
      <c r="T26" s="47"/>
      <c r="U26" s="47"/>
    </row>
    <row r="27" spans="1:21">
      <c r="A27" s="70"/>
      <c r="B27" s="70"/>
      <c r="C27" s="55"/>
      <c r="D27" s="55"/>
      <c r="E27" s="55"/>
      <c r="F27" s="55"/>
      <c r="G27" s="55"/>
      <c r="H27" s="55"/>
      <c r="I27" s="56"/>
      <c r="J27" s="56"/>
      <c r="K27" s="56"/>
      <c r="L27" s="4"/>
      <c r="M27" s="4" t="str">
        <f t="shared" si="0"/>
        <v/>
      </c>
      <c r="N27" s="4"/>
      <c r="O27" s="4"/>
      <c r="P27" s="72"/>
      <c r="Q27" s="67"/>
      <c r="R27" s="47"/>
      <c r="S27" s="47"/>
      <c r="T27" s="47"/>
      <c r="U27" s="47"/>
    </row>
    <row r="28" spans="1:21">
      <c r="A28" s="70"/>
      <c r="B28" s="70"/>
      <c r="C28" s="55"/>
      <c r="D28" s="55"/>
      <c r="E28" s="55"/>
      <c r="F28" s="55"/>
      <c r="G28" s="55"/>
      <c r="H28" s="55"/>
      <c r="I28" s="56"/>
      <c r="J28" s="56"/>
      <c r="K28" s="56"/>
      <c r="L28" s="4"/>
      <c r="M28" s="4" t="str">
        <f t="shared" si="0"/>
        <v/>
      </c>
      <c r="N28" s="4"/>
      <c r="O28" s="4"/>
      <c r="P28" s="72"/>
      <c r="Q28" s="67"/>
      <c r="R28" s="47"/>
      <c r="S28" s="47"/>
      <c r="T28" s="47"/>
      <c r="U28" s="47"/>
    </row>
    <row r="29" spans="1:21">
      <c r="A29" s="70"/>
      <c r="B29" s="70"/>
      <c r="C29" s="55"/>
      <c r="D29" s="55"/>
      <c r="E29" s="55"/>
      <c r="F29" s="55"/>
      <c r="G29" s="55"/>
      <c r="H29" s="55"/>
      <c r="I29" s="56"/>
      <c r="J29" s="56"/>
      <c r="K29" s="56"/>
      <c r="L29" s="4"/>
      <c r="M29" s="4" t="str">
        <f t="shared" si="0"/>
        <v/>
      </c>
      <c r="N29" s="4"/>
      <c r="O29" s="4"/>
      <c r="P29" s="72"/>
      <c r="Q29" s="67"/>
      <c r="R29" s="47"/>
      <c r="S29" s="47"/>
      <c r="T29" s="47"/>
      <c r="U29" s="47"/>
    </row>
    <row r="30" spans="1:21">
      <c r="A30" s="70"/>
      <c r="B30" s="70"/>
      <c r="C30" s="55"/>
      <c r="D30" s="55"/>
      <c r="E30" s="55"/>
      <c r="F30" s="55"/>
      <c r="G30" s="55"/>
      <c r="H30" s="55"/>
      <c r="I30" s="56"/>
      <c r="J30" s="56"/>
      <c r="K30" s="56"/>
      <c r="L30" s="4"/>
      <c r="M30" s="4" t="str">
        <f t="shared" si="0"/>
        <v/>
      </c>
      <c r="N30" s="4"/>
      <c r="O30" s="4"/>
      <c r="P30" s="72"/>
      <c r="Q30" s="67"/>
      <c r="R30" s="47"/>
      <c r="S30" s="47"/>
      <c r="T30" s="47"/>
      <c r="U30" s="47"/>
    </row>
    <row r="31" spans="1:21">
      <c r="A31" s="70"/>
      <c r="B31" s="70"/>
      <c r="C31" s="55"/>
      <c r="D31" s="55"/>
      <c r="E31" s="55"/>
      <c r="F31" s="55"/>
      <c r="G31" s="55"/>
      <c r="H31" s="55"/>
      <c r="I31" s="56"/>
      <c r="J31" s="56"/>
      <c r="K31" s="56"/>
      <c r="L31" s="4"/>
      <c r="M31" s="4" t="str">
        <f t="shared" si="0"/>
        <v/>
      </c>
      <c r="N31" s="4"/>
      <c r="O31" s="4"/>
      <c r="P31" s="72"/>
      <c r="Q31" s="67"/>
      <c r="R31" s="47"/>
      <c r="S31" s="47"/>
      <c r="T31" s="47"/>
      <c r="U31" s="47"/>
    </row>
    <row r="32" spans="1:21">
      <c r="A32" s="70"/>
      <c r="B32" s="70"/>
      <c r="C32" s="55"/>
      <c r="D32" s="55"/>
      <c r="E32" s="55"/>
      <c r="F32" s="55"/>
      <c r="G32" s="55"/>
      <c r="H32" s="55"/>
      <c r="I32" s="56"/>
      <c r="J32" s="56"/>
      <c r="K32" s="56"/>
      <c r="L32" s="4"/>
      <c r="M32" s="4" t="str">
        <f t="shared" si="0"/>
        <v/>
      </c>
      <c r="N32" s="4"/>
      <c r="O32" s="4"/>
      <c r="P32" s="72"/>
      <c r="Q32" s="67"/>
      <c r="R32" s="47"/>
      <c r="S32" s="47"/>
      <c r="T32" s="47"/>
      <c r="U32" s="47"/>
    </row>
    <row r="33" spans="1:21">
      <c r="A33" s="70"/>
      <c r="B33" s="70"/>
      <c r="C33" s="55"/>
      <c r="D33" s="55"/>
      <c r="E33" s="55"/>
      <c r="F33" s="55"/>
      <c r="G33" s="55"/>
      <c r="H33" s="55"/>
      <c r="I33" s="56"/>
      <c r="J33" s="56"/>
      <c r="K33" s="56"/>
      <c r="L33" s="4"/>
      <c r="M33" s="4" t="str">
        <f t="shared" si="0"/>
        <v/>
      </c>
      <c r="N33" s="4"/>
      <c r="O33" s="4"/>
      <c r="P33" s="72"/>
      <c r="Q33" s="67"/>
      <c r="R33" s="47"/>
      <c r="S33" s="47"/>
      <c r="T33" s="47"/>
      <c r="U33" s="47"/>
    </row>
    <row r="34" spans="1:21">
      <c r="A34" s="70"/>
      <c r="B34" s="70"/>
      <c r="C34" s="55"/>
      <c r="D34" s="55"/>
      <c r="E34" s="55"/>
      <c r="F34" s="55"/>
      <c r="G34" s="55"/>
      <c r="H34" s="55"/>
      <c r="I34" s="56"/>
      <c r="J34" s="56"/>
      <c r="K34" s="56"/>
      <c r="L34" s="4"/>
      <c r="M34" s="4" t="str">
        <f t="shared" si="0"/>
        <v/>
      </c>
      <c r="N34" s="4"/>
      <c r="O34" s="4"/>
      <c r="P34" s="72"/>
      <c r="Q34" s="67"/>
      <c r="R34" s="47"/>
      <c r="S34" s="47"/>
      <c r="T34" s="47"/>
      <c r="U34" s="47"/>
    </row>
    <row r="35" spans="1:21">
      <c r="A35" s="70"/>
      <c r="B35" s="70"/>
      <c r="C35" s="55"/>
      <c r="D35" s="55"/>
      <c r="E35" s="55"/>
      <c r="F35" s="55"/>
      <c r="G35" s="55"/>
      <c r="H35" s="55"/>
      <c r="I35" s="56"/>
      <c r="J35" s="56"/>
      <c r="K35" s="56"/>
      <c r="L35" s="4"/>
      <c r="M35" s="4" t="str">
        <f t="shared" si="0"/>
        <v/>
      </c>
      <c r="N35" s="4"/>
      <c r="O35" s="4"/>
      <c r="P35" s="72"/>
      <c r="Q35" s="67"/>
      <c r="R35" s="47"/>
      <c r="S35" s="47"/>
      <c r="T35" s="47"/>
      <c r="U35" s="47"/>
    </row>
    <row r="36" spans="1:21">
      <c r="A36" s="70"/>
      <c r="B36" s="70"/>
      <c r="C36" s="55"/>
      <c r="D36" s="55"/>
      <c r="E36" s="55"/>
      <c r="F36" s="55"/>
      <c r="G36" s="55"/>
      <c r="H36" s="55"/>
      <c r="I36" s="56"/>
      <c r="J36" s="56"/>
      <c r="K36" s="56"/>
      <c r="L36" s="4"/>
      <c r="M36" s="4" t="str">
        <f t="shared" si="0"/>
        <v/>
      </c>
      <c r="N36" s="4"/>
      <c r="O36" s="4"/>
      <c r="P36" s="72"/>
      <c r="Q36" s="67"/>
      <c r="R36" s="47"/>
      <c r="S36" s="47"/>
      <c r="T36" s="47"/>
      <c r="U36" s="47"/>
    </row>
    <row r="37" spans="1:21">
      <c r="A37" s="70"/>
      <c r="B37" s="70"/>
      <c r="C37" s="55"/>
      <c r="D37" s="55"/>
      <c r="E37" s="55"/>
      <c r="F37" s="55"/>
      <c r="G37" s="55"/>
      <c r="H37" s="55"/>
      <c r="I37" s="56"/>
      <c r="J37" s="56"/>
      <c r="K37" s="56"/>
      <c r="L37" s="4"/>
      <c r="M37" s="4" t="str">
        <f t="shared" si="0"/>
        <v/>
      </c>
      <c r="N37" s="4"/>
      <c r="O37" s="4"/>
      <c r="P37" s="72"/>
      <c r="Q37" s="67"/>
      <c r="R37" s="47"/>
      <c r="S37" s="47"/>
      <c r="T37" s="47"/>
      <c r="U37" s="47"/>
    </row>
    <row r="38" spans="1:21">
      <c r="A38" s="70"/>
      <c r="B38" s="70"/>
      <c r="C38" s="55"/>
      <c r="D38" s="55"/>
      <c r="E38" s="55"/>
      <c r="F38" s="55"/>
      <c r="G38" s="55"/>
      <c r="H38" s="55"/>
      <c r="I38" s="56"/>
      <c r="J38" s="56"/>
      <c r="K38" s="56"/>
      <c r="L38" s="4"/>
      <c r="M38" s="4" t="str">
        <f t="shared" si="0"/>
        <v/>
      </c>
      <c r="N38" s="4"/>
      <c r="O38" s="4"/>
      <c r="P38" s="72"/>
      <c r="Q38" s="67"/>
      <c r="R38" s="47"/>
      <c r="S38" s="47"/>
      <c r="T38" s="47"/>
      <c r="U38" s="47"/>
    </row>
    <row r="39" spans="1:21">
      <c r="A39" s="70"/>
      <c r="B39" s="70"/>
      <c r="C39" s="55"/>
      <c r="D39" s="55"/>
      <c r="E39" s="55"/>
      <c r="F39" s="55"/>
      <c r="G39" s="55"/>
      <c r="H39" s="55"/>
      <c r="I39" s="56"/>
      <c r="J39" s="56"/>
      <c r="K39" s="56"/>
      <c r="L39" s="4"/>
      <c r="M39" s="4" t="str">
        <f t="shared" si="0"/>
        <v/>
      </c>
      <c r="N39" s="4"/>
      <c r="O39" s="4"/>
      <c r="P39" s="72"/>
      <c r="Q39" s="67"/>
      <c r="R39" s="47"/>
      <c r="S39" s="47"/>
      <c r="T39" s="47"/>
      <c r="U39" s="47"/>
    </row>
    <row r="40" spans="1:21">
      <c r="A40" s="70"/>
      <c r="B40" s="70"/>
      <c r="C40" s="55"/>
      <c r="D40" s="55"/>
      <c r="E40" s="55"/>
      <c r="F40" s="55"/>
      <c r="G40" s="55"/>
      <c r="H40" s="55"/>
      <c r="I40" s="56"/>
      <c r="J40" s="56"/>
      <c r="K40" s="56"/>
      <c r="L40" s="4"/>
      <c r="M40" s="4" t="str">
        <f t="shared" si="0"/>
        <v/>
      </c>
      <c r="N40" s="4"/>
      <c r="O40" s="4"/>
      <c r="P40" s="72"/>
      <c r="Q40" s="67"/>
      <c r="R40" s="47"/>
      <c r="S40" s="47"/>
      <c r="T40" s="47"/>
      <c r="U40" s="47"/>
    </row>
    <row r="41" spans="1:21">
      <c r="A41" s="70"/>
      <c r="B41" s="70"/>
      <c r="C41" s="55"/>
      <c r="D41" s="55"/>
      <c r="E41" s="55"/>
      <c r="F41" s="55"/>
      <c r="G41" s="55"/>
      <c r="H41" s="55"/>
      <c r="I41" s="56"/>
      <c r="J41" s="56"/>
      <c r="K41" s="56"/>
      <c r="L41" s="4"/>
      <c r="M41" s="4" t="str">
        <f t="shared" si="0"/>
        <v/>
      </c>
      <c r="N41" s="4"/>
      <c r="O41" s="4"/>
      <c r="P41" s="72"/>
      <c r="Q41" s="67"/>
      <c r="R41" s="47"/>
      <c r="S41" s="47"/>
      <c r="T41" s="47"/>
      <c r="U41" s="47"/>
    </row>
    <row r="42" spans="1:21">
      <c r="A42" s="70"/>
      <c r="B42" s="70"/>
      <c r="C42" s="55"/>
      <c r="D42" s="55"/>
      <c r="E42" s="55"/>
      <c r="F42" s="55"/>
      <c r="G42" s="55"/>
      <c r="H42" s="55"/>
      <c r="I42" s="56"/>
      <c r="J42" s="56"/>
      <c r="K42" s="56"/>
      <c r="L42" s="4"/>
      <c r="M42" s="4" t="str">
        <f t="shared" si="0"/>
        <v/>
      </c>
      <c r="N42" s="4"/>
      <c r="O42" s="4"/>
      <c r="P42" s="72"/>
      <c r="Q42" s="67"/>
      <c r="R42" s="47"/>
      <c r="S42" s="47"/>
      <c r="T42" s="47"/>
      <c r="U42" s="47"/>
    </row>
    <row r="43" spans="1:21">
      <c r="A43" s="70"/>
      <c r="B43" s="70"/>
      <c r="C43" s="55"/>
      <c r="D43" s="55"/>
      <c r="E43" s="55"/>
      <c r="F43" s="55"/>
      <c r="G43" s="55"/>
      <c r="H43" s="55"/>
      <c r="I43" s="56"/>
      <c r="J43" s="56"/>
      <c r="K43" s="56"/>
      <c r="L43" s="4"/>
      <c r="M43" s="4" t="str">
        <f t="shared" si="0"/>
        <v/>
      </c>
      <c r="N43" s="4"/>
      <c r="O43" s="4"/>
      <c r="P43" s="72"/>
      <c r="Q43" s="67"/>
      <c r="R43" s="47"/>
      <c r="S43" s="47"/>
      <c r="T43" s="47"/>
      <c r="U43" s="47"/>
    </row>
    <row r="44" spans="1:21">
      <c r="A44" s="70"/>
      <c r="B44" s="70"/>
      <c r="C44" s="55"/>
      <c r="D44" s="55"/>
      <c r="E44" s="55"/>
      <c r="F44" s="55"/>
      <c r="G44" s="55"/>
      <c r="H44" s="55"/>
      <c r="I44" s="56"/>
      <c r="J44" s="56"/>
      <c r="K44" s="56"/>
      <c r="L44" s="4"/>
      <c r="M44" s="4" t="str">
        <f t="shared" si="0"/>
        <v/>
      </c>
      <c r="N44" s="4"/>
      <c r="O44" s="4"/>
      <c r="P44" s="72"/>
      <c r="Q44" s="67"/>
      <c r="R44" s="47"/>
      <c r="S44" s="47"/>
      <c r="T44" s="47"/>
      <c r="U44" s="47"/>
    </row>
    <row r="45" spans="1:21">
      <c r="A45" s="70"/>
      <c r="B45" s="70"/>
      <c r="C45" s="55"/>
      <c r="D45" s="55"/>
      <c r="E45" s="55"/>
      <c r="F45" s="55"/>
      <c r="G45" s="55"/>
      <c r="H45" s="55"/>
      <c r="I45" s="56"/>
      <c r="J45" s="56"/>
      <c r="K45" s="56"/>
      <c r="L45" s="4"/>
      <c r="M45" s="4" t="str">
        <f t="shared" si="0"/>
        <v/>
      </c>
      <c r="N45" s="4"/>
      <c r="O45" s="4"/>
      <c r="P45" s="72"/>
      <c r="Q45" s="67"/>
      <c r="R45" s="47"/>
      <c r="S45" s="47"/>
      <c r="T45" s="47"/>
      <c r="U45" s="47"/>
    </row>
    <row r="46" spans="1:21">
      <c r="A46" s="70"/>
      <c r="B46" s="70"/>
      <c r="C46" s="55"/>
      <c r="D46" s="55"/>
      <c r="E46" s="55"/>
      <c r="F46" s="55"/>
      <c r="G46" s="55"/>
      <c r="H46" s="55"/>
      <c r="I46" s="56"/>
      <c r="J46" s="56"/>
      <c r="K46" s="56"/>
      <c r="L46" s="4"/>
      <c r="M46" s="4" t="str">
        <f t="shared" si="0"/>
        <v/>
      </c>
      <c r="N46" s="4"/>
      <c r="O46" s="4"/>
      <c r="P46" s="72"/>
      <c r="Q46" s="67"/>
      <c r="R46" s="47"/>
      <c r="S46" s="47"/>
      <c r="T46" s="47"/>
      <c r="U46" s="47"/>
    </row>
    <row r="47" spans="1:21">
      <c r="A47" s="70"/>
      <c r="B47" s="70"/>
      <c r="C47" s="55"/>
      <c r="D47" s="55"/>
      <c r="E47" s="55"/>
      <c r="F47" s="55"/>
      <c r="G47" s="55"/>
      <c r="H47" s="55"/>
      <c r="I47" s="56"/>
      <c r="J47" s="56"/>
      <c r="K47" s="56"/>
      <c r="L47" s="4"/>
      <c r="M47" s="4" t="str">
        <f t="shared" si="0"/>
        <v/>
      </c>
      <c r="N47" s="4"/>
      <c r="O47" s="4"/>
      <c r="P47" s="72"/>
      <c r="Q47" s="67"/>
      <c r="R47" s="47"/>
      <c r="S47" s="47"/>
      <c r="T47" s="47"/>
      <c r="U47" s="47"/>
    </row>
    <row r="48" spans="1:21">
      <c r="A48" s="70"/>
      <c r="B48" s="70"/>
      <c r="C48" s="55"/>
      <c r="D48" s="55"/>
      <c r="E48" s="55"/>
      <c r="F48" s="55"/>
      <c r="G48" s="55"/>
      <c r="H48" s="55"/>
      <c r="I48" s="56"/>
      <c r="J48" s="56"/>
      <c r="K48" s="56"/>
      <c r="L48" s="4"/>
      <c r="M48" s="4" t="str">
        <f t="shared" si="0"/>
        <v/>
      </c>
      <c r="N48" s="4"/>
      <c r="O48" s="4"/>
      <c r="P48" s="72"/>
      <c r="Q48" s="67"/>
      <c r="R48" s="47"/>
      <c r="S48" s="47"/>
      <c r="T48" s="47"/>
      <c r="U48" s="47"/>
    </row>
    <row r="49" spans="1:21">
      <c r="A49" s="70"/>
      <c r="B49" s="70"/>
      <c r="C49" s="55"/>
      <c r="D49" s="55"/>
      <c r="E49" s="55"/>
      <c r="F49" s="55"/>
      <c r="G49" s="55"/>
      <c r="H49" s="55"/>
      <c r="I49" s="56"/>
      <c r="J49" s="56"/>
      <c r="K49" s="56"/>
      <c r="L49" s="4"/>
      <c r="M49" s="4" t="str">
        <f t="shared" si="0"/>
        <v/>
      </c>
      <c r="N49" s="4"/>
      <c r="O49" s="4"/>
      <c r="P49" s="72"/>
      <c r="Q49" s="67"/>
      <c r="R49" s="47"/>
      <c r="S49" s="47"/>
      <c r="T49" s="47"/>
      <c r="U49" s="47"/>
    </row>
    <row r="50" spans="1:21">
      <c r="A50" s="70"/>
      <c r="B50" s="70"/>
      <c r="C50" s="55"/>
      <c r="D50" s="55"/>
      <c r="E50" s="55"/>
      <c r="F50" s="55"/>
      <c r="G50" s="55"/>
      <c r="H50" s="55"/>
      <c r="I50" s="56"/>
      <c r="J50" s="56"/>
      <c r="K50" s="56"/>
      <c r="L50" s="4"/>
      <c r="M50" s="4" t="str">
        <f t="shared" si="0"/>
        <v/>
      </c>
      <c r="N50" s="4"/>
      <c r="O50" s="4"/>
      <c r="P50" s="72"/>
      <c r="Q50" s="67"/>
      <c r="R50" s="47"/>
      <c r="S50" s="47"/>
      <c r="T50" s="47"/>
      <c r="U50" s="47"/>
    </row>
    <row r="51" spans="1:21">
      <c r="A51" s="70"/>
      <c r="B51" s="70"/>
      <c r="C51" s="55"/>
      <c r="D51" s="55"/>
      <c r="E51" s="55"/>
      <c r="F51" s="55"/>
      <c r="G51" s="55"/>
      <c r="H51" s="55"/>
      <c r="I51" s="56"/>
      <c r="J51" s="56"/>
      <c r="K51" s="56"/>
      <c r="L51" s="4"/>
      <c r="M51" s="4" t="str">
        <f t="shared" si="0"/>
        <v/>
      </c>
      <c r="N51" s="4"/>
      <c r="O51" s="4"/>
      <c r="P51" s="72"/>
      <c r="Q51" s="67"/>
      <c r="R51" s="47"/>
      <c r="S51" s="47"/>
      <c r="T51" s="47"/>
      <c r="U51" s="47"/>
    </row>
    <row r="52" spans="1:21">
      <c r="A52" s="70"/>
      <c r="B52" s="70"/>
      <c r="C52" s="55"/>
      <c r="D52" s="55"/>
      <c r="E52" s="55"/>
      <c r="F52" s="55"/>
      <c r="G52" s="55"/>
      <c r="H52" s="55"/>
      <c r="I52" s="56"/>
      <c r="J52" s="56"/>
      <c r="K52" s="56"/>
      <c r="L52" s="4"/>
      <c r="M52" s="4" t="str">
        <f t="shared" si="0"/>
        <v/>
      </c>
      <c r="N52" s="4"/>
      <c r="O52" s="4"/>
      <c r="P52" s="72"/>
      <c r="Q52" s="67"/>
      <c r="R52" s="47"/>
      <c r="S52" s="47"/>
      <c r="T52" s="47"/>
      <c r="U52" s="47"/>
    </row>
    <row r="53" spans="1:21">
      <c r="A53" s="70"/>
      <c r="B53" s="70"/>
      <c r="C53" s="55"/>
      <c r="D53" s="55"/>
      <c r="E53" s="55"/>
      <c r="F53" s="55"/>
      <c r="G53" s="55"/>
      <c r="H53" s="55"/>
      <c r="I53" s="56"/>
      <c r="J53" s="56"/>
      <c r="K53" s="56"/>
      <c r="L53" s="4"/>
      <c r="M53" s="4" t="str">
        <f t="shared" si="0"/>
        <v/>
      </c>
      <c r="N53" s="4"/>
      <c r="O53" s="4"/>
      <c r="P53" s="72"/>
      <c r="Q53" s="67"/>
      <c r="R53" s="47"/>
      <c r="S53" s="47"/>
      <c r="T53" s="47"/>
      <c r="U53" s="47"/>
    </row>
    <row r="54" spans="1:21">
      <c r="A54" s="70"/>
      <c r="B54" s="70"/>
      <c r="C54" s="55"/>
      <c r="D54" s="55"/>
      <c r="E54" s="55"/>
      <c r="F54" s="55"/>
      <c r="G54" s="55"/>
      <c r="H54" s="55"/>
      <c r="I54" s="56"/>
      <c r="J54" s="56"/>
      <c r="K54" s="56"/>
      <c r="L54" s="4"/>
      <c r="M54" s="4" t="str">
        <f t="shared" si="0"/>
        <v/>
      </c>
      <c r="N54" s="4"/>
      <c r="O54" s="4"/>
      <c r="P54" s="72"/>
      <c r="Q54" s="67"/>
      <c r="R54" s="47"/>
      <c r="S54" s="47"/>
      <c r="T54" s="47"/>
      <c r="U54" s="47"/>
    </row>
    <row r="55" spans="1:21">
      <c r="A55" s="70"/>
      <c r="B55" s="70"/>
      <c r="C55" s="55"/>
      <c r="D55" s="55"/>
      <c r="E55" s="55"/>
      <c r="F55" s="55"/>
      <c r="G55" s="55"/>
      <c r="H55" s="55"/>
      <c r="I55" s="56"/>
      <c r="J55" s="56"/>
      <c r="K55" s="56"/>
      <c r="L55" s="4"/>
      <c r="M55" s="4" t="str">
        <f t="shared" si="0"/>
        <v/>
      </c>
      <c r="N55" s="4"/>
      <c r="O55" s="4"/>
      <c r="P55" s="72"/>
      <c r="Q55" s="67"/>
      <c r="R55" s="47"/>
      <c r="S55" s="47"/>
      <c r="T55" s="47"/>
      <c r="U55" s="47"/>
    </row>
    <row r="56" spans="1:21">
      <c r="A56" s="70"/>
      <c r="B56" s="70"/>
      <c r="C56" s="55"/>
      <c r="D56" s="55"/>
      <c r="E56" s="55"/>
      <c r="F56" s="55"/>
      <c r="G56" s="55"/>
      <c r="H56" s="55"/>
      <c r="I56" s="56"/>
      <c r="J56" s="56"/>
      <c r="K56" s="56"/>
      <c r="L56" s="4"/>
      <c r="M56" s="4" t="str">
        <f t="shared" si="0"/>
        <v/>
      </c>
      <c r="N56" s="4"/>
      <c r="O56" s="4"/>
      <c r="P56" s="72"/>
      <c r="Q56" s="67"/>
      <c r="R56" s="47"/>
      <c r="S56" s="47"/>
      <c r="T56" s="47"/>
      <c r="U56" s="47"/>
    </row>
    <row r="57" spans="1:21">
      <c r="A57" s="70"/>
      <c r="B57" s="70"/>
      <c r="C57" s="55"/>
      <c r="D57" s="55"/>
      <c r="E57" s="55"/>
      <c r="F57" s="55"/>
      <c r="G57" s="55"/>
      <c r="H57" s="55"/>
      <c r="I57" s="56"/>
      <c r="J57" s="56"/>
      <c r="K57" s="56"/>
      <c r="L57" s="4"/>
      <c r="M57" s="4" t="str">
        <f t="shared" si="0"/>
        <v/>
      </c>
      <c r="N57" s="4"/>
      <c r="O57" s="4"/>
      <c r="P57" s="72"/>
      <c r="Q57" s="67"/>
      <c r="R57" s="47"/>
      <c r="S57" s="47"/>
      <c r="T57" s="47"/>
      <c r="U57" s="47"/>
    </row>
    <row r="58" spans="1:21">
      <c r="A58" s="70"/>
      <c r="B58" s="70"/>
      <c r="C58" s="55"/>
      <c r="D58" s="55"/>
      <c r="E58" s="55"/>
      <c r="F58" s="55"/>
      <c r="G58" s="55"/>
      <c r="H58" s="55"/>
      <c r="I58" s="56"/>
      <c r="J58" s="56"/>
      <c r="K58" s="56"/>
      <c r="L58" s="4"/>
      <c r="M58" s="4" t="str">
        <f t="shared" si="0"/>
        <v/>
      </c>
      <c r="N58" s="4"/>
      <c r="O58" s="4"/>
      <c r="P58" s="72"/>
      <c r="Q58" s="67"/>
      <c r="R58" s="47"/>
      <c r="S58" s="47"/>
      <c r="T58" s="47"/>
      <c r="U58" s="47"/>
    </row>
    <row r="59" spans="1:21">
      <c r="A59" s="70"/>
      <c r="B59" s="70"/>
      <c r="C59" s="55"/>
      <c r="D59" s="55"/>
      <c r="E59" s="55"/>
      <c r="F59" s="55"/>
      <c r="G59" s="55"/>
      <c r="H59" s="55"/>
      <c r="I59" s="56"/>
      <c r="J59" s="56"/>
      <c r="K59" s="56"/>
      <c r="L59" s="4"/>
      <c r="M59" s="4" t="str">
        <f t="shared" si="0"/>
        <v/>
      </c>
      <c r="N59" s="4"/>
      <c r="O59" s="4"/>
      <c r="P59" s="72"/>
      <c r="Q59" s="67"/>
      <c r="R59" s="47"/>
      <c r="S59" s="47"/>
      <c r="T59" s="47"/>
      <c r="U59" s="47"/>
    </row>
    <row r="60" spans="1:21">
      <c r="A60" s="70"/>
      <c r="B60" s="70"/>
      <c r="C60" s="55"/>
      <c r="D60" s="55"/>
      <c r="E60" s="55"/>
      <c r="F60" s="55"/>
      <c r="G60" s="55"/>
      <c r="H60" s="55"/>
      <c r="I60" s="56"/>
      <c r="J60" s="56"/>
      <c r="K60" s="56"/>
      <c r="L60" s="4"/>
      <c r="M60" s="4" t="str">
        <f t="shared" si="0"/>
        <v/>
      </c>
      <c r="N60" s="4"/>
      <c r="O60" s="4"/>
      <c r="P60" s="72"/>
      <c r="Q60" s="67"/>
      <c r="R60" s="47"/>
      <c r="S60" s="47"/>
      <c r="T60" s="47"/>
      <c r="U60" s="47"/>
    </row>
    <row r="61" spans="1:21">
      <c r="A61" s="70"/>
      <c r="B61" s="70"/>
      <c r="C61" s="55"/>
      <c r="D61" s="55"/>
      <c r="E61" s="55"/>
      <c r="F61" s="55"/>
      <c r="G61" s="55"/>
      <c r="H61" s="55"/>
      <c r="I61" s="56"/>
      <c r="J61" s="56"/>
      <c r="K61" s="56"/>
      <c r="L61" s="4"/>
      <c r="M61" s="4" t="str">
        <f t="shared" si="0"/>
        <v/>
      </c>
      <c r="N61" s="4"/>
      <c r="O61" s="4"/>
      <c r="P61" s="72"/>
      <c r="Q61" s="67"/>
      <c r="R61" s="47"/>
      <c r="S61" s="47"/>
      <c r="T61" s="47"/>
      <c r="U61" s="47"/>
    </row>
    <row r="62" spans="1:21">
      <c r="A62" s="70"/>
      <c r="B62" s="70"/>
      <c r="C62" s="55"/>
      <c r="D62" s="55"/>
      <c r="E62" s="55"/>
      <c r="F62" s="55"/>
      <c r="G62" s="55"/>
      <c r="H62" s="55"/>
      <c r="I62" s="56"/>
      <c r="J62" s="56"/>
      <c r="K62" s="56"/>
      <c r="L62" s="4"/>
      <c r="M62" s="4" t="str">
        <f t="shared" si="0"/>
        <v/>
      </c>
      <c r="N62" s="4"/>
      <c r="O62" s="4"/>
      <c r="P62" s="72"/>
      <c r="Q62" s="67"/>
      <c r="R62" s="47"/>
      <c r="S62" s="47"/>
      <c r="T62" s="47"/>
      <c r="U62" s="47"/>
    </row>
    <row r="63" spans="1:21">
      <c r="A63" s="70"/>
      <c r="B63" s="70"/>
      <c r="C63" s="55"/>
      <c r="D63" s="55"/>
      <c r="E63" s="55"/>
      <c r="F63" s="55"/>
      <c r="G63" s="55"/>
      <c r="H63" s="55"/>
      <c r="I63" s="56"/>
      <c r="J63" s="56"/>
      <c r="K63" s="56"/>
      <c r="L63" s="4"/>
      <c r="M63" s="4" t="str">
        <f t="shared" si="0"/>
        <v/>
      </c>
      <c r="N63" s="4"/>
      <c r="O63" s="4"/>
      <c r="P63" s="72"/>
      <c r="Q63" s="67"/>
      <c r="R63" s="47"/>
      <c r="S63" s="47"/>
      <c r="T63" s="47"/>
      <c r="U63" s="47"/>
    </row>
    <row r="64" spans="1:21">
      <c r="A64" s="70"/>
      <c r="B64" s="70"/>
      <c r="C64" s="55"/>
      <c r="D64" s="55"/>
      <c r="E64" s="55"/>
      <c r="F64" s="55"/>
      <c r="G64" s="55"/>
      <c r="H64" s="55"/>
      <c r="I64" s="56"/>
      <c r="J64" s="56"/>
      <c r="K64" s="56"/>
      <c r="L64" s="4"/>
      <c r="M64" s="4" t="str">
        <f t="shared" si="0"/>
        <v/>
      </c>
      <c r="N64" s="4"/>
      <c r="O64" s="4"/>
      <c r="P64" s="72"/>
      <c r="Q64" s="67"/>
      <c r="R64" s="47"/>
      <c r="S64" s="47"/>
      <c r="T64" s="47"/>
      <c r="U64" s="47"/>
    </row>
    <row r="65" spans="1:21">
      <c r="A65" s="70"/>
      <c r="B65" s="70"/>
      <c r="C65" s="55"/>
      <c r="D65" s="55"/>
      <c r="E65" s="55"/>
      <c r="F65" s="55"/>
      <c r="G65" s="55"/>
      <c r="H65" s="55"/>
      <c r="I65" s="56"/>
      <c r="J65" s="56"/>
      <c r="K65" s="56"/>
      <c r="L65" s="4"/>
      <c r="M65" s="4" t="str">
        <f t="shared" si="0"/>
        <v/>
      </c>
      <c r="N65" s="4"/>
      <c r="O65" s="4"/>
      <c r="P65" s="72"/>
      <c r="Q65" s="67"/>
      <c r="R65" s="47"/>
      <c r="S65" s="47"/>
      <c r="T65" s="47"/>
      <c r="U65" s="47"/>
    </row>
    <row r="66" spans="1:21">
      <c r="A66" s="70"/>
      <c r="B66" s="70"/>
      <c r="C66" s="55"/>
      <c r="D66" s="55"/>
      <c r="E66" s="55"/>
      <c r="F66" s="55"/>
      <c r="G66" s="55"/>
      <c r="H66" s="55"/>
      <c r="I66" s="56"/>
      <c r="J66" s="56"/>
      <c r="K66" s="56"/>
      <c r="L66" s="4"/>
      <c r="M66" s="4" t="str">
        <f t="shared" si="0"/>
        <v/>
      </c>
      <c r="N66" s="4"/>
      <c r="O66" s="4"/>
      <c r="P66" s="72"/>
      <c r="Q66" s="67"/>
      <c r="R66" s="47"/>
      <c r="S66" s="47"/>
      <c r="T66" s="47"/>
      <c r="U66" s="47"/>
    </row>
    <row r="67" spans="1:21">
      <c r="A67" s="70"/>
      <c r="B67" s="70"/>
      <c r="C67" s="55"/>
      <c r="D67" s="55"/>
      <c r="E67" s="55"/>
      <c r="F67" s="55"/>
      <c r="G67" s="55"/>
      <c r="H67" s="55"/>
      <c r="I67" s="56"/>
      <c r="J67" s="56"/>
      <c r="K67" s="56"/>
      <c r="L67" s="4"/>
      <c r="M67" s="4" t="str">
        <f t="shared" si="0"/>
        <v/>
      </c>
      <c r="N67" s="4"/>
      <c r="O67" s="4"/>
      <c r="P67" s="72"/>
      <c r="Q67" s="67"/>
      <c r="R67" s="47"/>
      <c r="S67" s="47"/>
      <c r="T67" s="47"/>
      <c r="U67" s="47"/>
    </row>
    <row r="68" spans="1:21">
      <c r="A68" s="70"/>
      <c r="B68" s="70"/>
      <c r="C68" s="55"/>
      <c r="D68" s="55"/>
      <c r="E68" s="55"/>
      <c r="F68" s="55"/>
      <c r="G68" s="55"/>
      <c r="H68" s="55"/>
      <c r="I68" s="56"/>
      <c r="J68" s="56"/>
      <c r="K68" s="56"/>
      <c r="L68" s="4"/>
      <c r="M68" s="4" t="str">
        <f t="shared" si="0"/>
        <v/>
      </c>
      <c r="N68" s="4"/>
      <c r="O68" s="4"/>
      <c r="P68" s="72"/>
      <c r="Q68" s="67"/>
      <c r="R68" s="47"/>
      <c r="S68" s="47"/>
      <c r="T68" s="47"/>
      <c r="U68" s="47"/>
    </row>
    <row r="69" spans="1:21">
      <c r="A69" s="70"/>
      <c r="B69" s="70"/>
      <c r="C69" s="55"/>
      <c r="D69" s="55"/>
      <c r="E69" s="55"/>
      <c r="F69" s="55"/>
      <c r="G69" s="55"/>
      <c r="H69" s="55"/>
      <c r="I69" s="56"/>
      <c r="J69" s="56"/>
      <c r="K69" s="56"/>
      <c r="L69" s="4"/>
      <c r="M69" s="4" t="str">
        <f t="shared" si="0"/>
        <v/>
      </c>
      <c r="N69" s="4"/>
      <c r="O69" s="4"/>
      <c r="P69" s="72"/>
      <c r="Q69" s="67"/>
      <c r="R69" s="47"/>
      <c r="S69" s="47"/>
      <c r="T69" s="47"/>
      <c r="U69" s="47"/>
    </row>
    <row r="70" spans="1:21">
      <c r="A70" s="70"/>
      <c r="B70" s="70"/>
      <c r="C70" s="55"/>
      <c r="D70" s="55"/>
      <c r="E70" s="55"/>
      <c r="F70" s="55"/>
      <c r="G70" s="55"/>
      <c r="H70" s="55"/>
      <c r="I70" s="56"/>
      <c r="J70" s="56"/>
      <c r="K70" s="56"/>
      <c r="L70" s="4"/>
      <c r="M70" s="4" t="str">
        <f t="shared" si="0"/>
        <v/>
      </c>
      <c r="N70" s="4"/>
      <c r="O70" s="4"/>
      <c r="P70" s="72"/>
      <c r="Q70" s="67"/>
      <c r="R70" s="47"/>
      <c r="S70" s="47"/>
      <c r="T70" s="47"/>
      <c r="U70" s="47"/>
    </row>
    <row r="71" spans="1:21">
      <c r="A71" s="70"/>
      <c r="B71" s="70"/>
      <c r="C71" s="55"/>
      <c r="D71" s="55"/>
      <c r="E71" s="55"/>
      <c r="F71" s="55"/>
      <c r="G71" s="55"/>
      <c r="H71" s="55"/>
      <c r="I71" s="56"/>
      <c r="J71" s="56"/>
      <c r="K71" s="56"/>
      <c r="L71" s="4"/>
      <c r="M71" s="4" t="str">
        <f t="shared" si="0"/>
        <v/>
      </c>
      <c r="N71" s="4"/>
      <c r="O71" s="4"/>
      <c r="P71" s="72"/>
      <c r="Q71" s="67"/>
      <c r="R71" s="47"/>
      <c r="S71" s="47"/>
      <c r="T71" s="47"/>
      <c r="U71" s="47"/>
    </row>
    <row r="72" spans="1:21">
      <c r="A72" s="70"/>
      <c r="B72" s="70"/>
      <c r="C72" s="55"/>
      <c r="D72" s="55"/>
      <c r="E72" s="55"/>
      <c r="F72" s="55"/>
      <c r="G72" s="55"/>
      <c r="H72" s="55"/>
      <c r="I72" s="56"/>
      <c r="J72" s="56"/>
      <c r="K72" s="56"/>
      <c r="L72" s="4"/>
      <c r="M72" s="4" t="str">
        <f t="shared" ref="M72:M106" si="1">IF(L72&lt;&gt;"",L72,"")</f>
        <v/>
      </c>
      <c r="N72" s="4"/>
      <c r="O72" s="4"/>
      <c r="P72" s="72"/>
      <c r="Q72" s="67"/>
      <c r="R72" s="47"/>
      <c r="S72" s="47"/>
      <c r="T72" s="47"/>
      <c r="U72" s="47"/>
    </row>
    <row r="73" spans="1:21">
      <c r="A73" s="70"/>
      <c r="B73" s="70"/>
      <c r="C73" s="55"/>
      <c r="D73" s="55"/>
      <c r="E73" s="55"/>
      <c r="F73" s="55"/>
      <c r="G73" s="55"/>
      <c r="H73" s="55"/>
      <c r="I73" s="56"/>
      <c r="J73" s="56"/>
      <c r="K73" s="56"/>
      <c r="L73" s="4"/>
      <c r="M73" s="4" t="str">
        <f t="shared" si="1"/>
        <v/>
      </c>
      <c r="N73" s="4"/>
      <c r="O73" s="4"/>
      <c r="P73" s="72"/>
      <c r="Q73" s="67"/>
      <c r="R73" s="47"/>
      <c r="S73" s="47"/>
      <c r="T73" s="47"/>
      <c r="U73" s="47"/>
    </row>
    <row r="74" spans="1:21">
      <c r="A74" s="70"/>
      <c r="B74" s="70"/>
      <c r="C74" s="55"/>
      <c r="D74" s="55"/>
      <c r="E74" s="55"/>
      <c r="F74" s="55"/>
      <c r="G74" s="55"/>
      <c r="H74" s="55"/>
      <c r="I74" s="56"/>
      <c r="J74" s="56"/>
      <c r="K74" s="56"/>
      <c r="L74" s="4"/>
      <c r="M74" s="4" t="str">
        <f t="shared" si="1"/>
        <v/>
      </c>
      <c r="N74" s="4"/>
      <c r="O74" s="4"/>
      <c r="P74" s="72"/>
      <c r="Q74" s="67"/>
      <c r="R74" s="47"/>
      <c r="S74" s="47"/>
      <c r="T74" s="47"/>
      <c r="U74" s="47"/>
    </row>
    <row r="75" spans="1:21">
      <c r="A75" s="70"/>
      <c r="B75" s="70"/>
      <c r="C75" s="55"/>
      <c r="D75" s="55"/>
      <c r="E75" s="55"/>
      <c r="F75" s="55"/>
      <c r="G75" s="55"/>
      <c r="H75" s="55"/>
      <c r="I75" s="56"/>
      <c r="J75" s="56"/>
      <c r="K75" s="56"/>
      <c r="L75" s="4"/>
      <c r="M75" s="4" t="str">
        <f t="shared" si="1"/>
        <v/>
      </c>
      <c r="N75" s="4"/>
      <c r="O75" s="4"/>
      <c r="P75" s="72"/>
      <c r="Q75" s="67"/>
      <c r="R75" s="47"/>
      <c r="S75" s="47"/>
      <c r="T75" s="47"/>
      <c r="U75" s="47"/>
    </row>
    <row r="76" spans="1:21">
      <c r="A76" s="70"/>
      <c r="B76" s="70"/>
      <c r="C76" s="55"/>
      <c r="D76" s="55"/>
      <c r="E76" s="55"/>
      <c r="F76" s="55"/>
      <c r="G76" s="55"/>
      <c r="H76" s="55"/>
      <c r="I76" s="56"/>
      <c r="J76" s="56"/>
      <c r="K76" s="56"/>
      <c r="L76" s="4"/>
      <c r="M76" s="4" t="str">
        <f t="shared" si="1"/>
        <v/>
      </c>
      <c r="N76" s="4"/>
      <c r="O76" s="4"/>
      <c r="P76" s="72"/>
      <c r="Q76" s="67"/>
      <c r="R76" s="47"/>
      <c r="S76" s="47"/>
      <c r="T76" s="47"/>
      <c r="U76" s="47"/>
    </row>
    <row r="77" spans="1:21">
      <c r="A77" s="70"/>
      <c r="B77" s="70"/>
      <c r="C77" s="55"/>
      <c r="D77" s="55"/>
      <c r="E77" s="55"/>
      <c r="F77" s="55"/>
      <c r="G77" s="55"/>
      <c r="H77" s="55"/>
      <c r="I77" s="56"/>
      <c r="J77" s="56"/>
      <c r="K77" s="56"/>
      <c r="L77" s="4"/>
      <c r="M77" s="4" t="str">
        <f t="shared" si="1"/>
        <v/>
      </c>
      <c r="N77" s="4"/>
      <c r="O77" s="4"/>
      <c r="P77" s="72"/>
      <c r="Q77" s="67"/>
      <c r="R77" s="47"/>
      <c r="S77" s="47"/>
      <c r="T77" s="47"/>
      <c r="U77" s="47"/>
    </row>
    <row r="78" spans="1:21">
      <c r="A78" s="70"/>
      <c r="B78" s="70"/>
      <c r="C78" s="55"/>
      <c r="D78" s="55"/>
      <c r="E78" s="55"/>
      <c r="F78" s="55"/>
      <c r="G78" s="55"/>
      <c r="H78" s="55"/>
      <c r="I78" s="56"/>
      <c r="J78" s="56"/>
      <c r="K78" s="56"/>
      <c r="L78" s="4"/>
      <c r="M78" s="4" t="str">
        <f t="shared" si="1"/>
        <v/>
      </c>
      <c r="N78" s="4"/>
      <c r="O78" s="4"/>
      <c r="P78" s="72"/>
      <c r="Q78" s="67"/>
      <c r="R78" s="47"/>
      <c r="S78" s="47"/>
      <c r="T78" s="47"/>
      <c r="U78" s="47"/>
    </row>
    <row r="79" spans="1:21">
      <c r="A79" s="70"/>
      <c r="B79" s="70"/>
      <c r="C79" s="55"/>
      <c r="D79" s="55"/>
      <c r="E79" s="55"/>
      <c r="F79" s="55"/>
      <c r="G79" s="55"/>
      <c r="H79" s="55"/>
      <c r="I79" s="56"/>
      <c r="J79" s="56"/>
      <c r="K79" s="56"/>
      <c r="L79" s="4"/>
      <c r="M79" s="4" t="str">
        <f t="shared" si="1"/>
        <v/>
      </c>
      <c r="N79" s="4"/>
      <c r="O79" s="4"/>
      <c r="P79" s="72"/>
      <c r="Q79" s="67"/>
      <c r="R79" s="47"/>
      <c r="S79" s="47"/>
      <c r="T79" s="47"/>
      <c r="U79" s="47"/>
    </row>
    <row r="80" spans="1:21">
      <c r="A80" s="70"/>
      <c r="B80" s="70"/>
      <c r="C80" s="55"/>
      <c r="D80" s="55"/>
      <c r="E80" s="55"/>
      <c r="F80" s="55"/>
      <c r="G80" s="55"/>
      <c r="H80" s="55"/>
      <c r="I80" s="56"/>
      <c r="J80" s="56"/>
      <c r="K80" s="56"/>
      <c r="L80" s="4"/>
      <c r="M80" s="4" t="str">
        <f t="shared" si="1"/>
        <v/>
      </c>
      <c r="N80" s="4"/>
      <c r="O80" s="4"/>
      <c r="P80" s="72"/>
      <c r="Q80" s="67"/>
      <c r="R80" s="47"/>
      <c r="S80" s="47"/>
      <c r="T80" s="47"/>
      <c r="U80" s="47"/>
    </row>
    <row r="81" spans="1:21">
      <c r="A81" s="70"/>
      <c r="B81" s="70"/>
      <c r="C81" s="55"/>
      <c r="D81" s="55"/>
      <c r="E81" s="55"/>
      <c r="F81" s="55"/>
      <c r="G81" s="55"/>
      <c r="H81" s="55"/>
      <c r="I81" s="56"/>
      <c r="J81" s="56"/>
      <c r="K81" s="56"/>
      <c r="L81" s="4"/>
      <c r="M81" s="4" t="str">
        <f t="shared" si="1"/>
        <v/>
      </c>
      <c r="N81" s="4"/>
      <c r="O81" s="4"/>
      <c r="P81" s="72"/>
      <c r="Q81" s="67"/>
      <c r="R81" s="47"/>
      <c r="S81" s="47"/>
      <c r="T81" s="47"/>
      <c r="U81" s="47"/>
    </row>
    <row r="82" spans="1:21">
      <c r="A82" s="70"/>
      <c r="B82" s="70"/>
      <c r="C82" s="55"/>
      <c r="D82" s="55"/>
      <c r="E82" s="55"/>
      <c r="F82" s="55"/>
      <c r="G82" s="55"/>
      <c r="H82" s="55"/>
      <c r="I82" s="56"/>
      <c r="J82" s="56"/>
      <c r="K82" s="56"/>
      <c r="L82" s="4"/>
      <c r="M82" s="4" t="str">
        <f t="shared" si="1"/>
        <v/>
      </c>
      <c r="N82" s="4"/>
      <c r="O82" s="4"/>
      <c r="P82" s="72"/>
      <c r="Q82" s="67"/>
      <c r="R82" s="47"/>
      <c r="S82" s="47"/>
      <c r="T82" s="47"/>
      <c r="U82" s="47"/>
    </row>
    <row r="83" spans="1:21">
      <c r="A83" s="70"/>
      <c r="B83" s="70"/>
      <c r="C83" s="55"/>
      <c r="D83" s="55"/>
      <c r="E83" s="55"/>
      <c r="F83" s="55"/>
      <c r="G83" s="55"/>
      <c r="H83" s="55"/>
      <c r="I83" s="56"/>
      <c r="J83" s="56"/>
      <c r="K83" s="56"/>
      <c r="L83" s="4"/>
      <c r="M83" s="4" t="str">
        <f t="shared" si="1"/>
        <v/>
      </c>
      <c r="N83" s="4"/>
      <c r="O83" s="4"/>
      <c r="P83" s="72"/>
      <c r="Q83" s="67"/>
      <c r="R83" s="47"/>
      <c r="S83" s="47"/>
      <c r="T83" s="47"/>
      <c r="U83" s="47"/>
    </row>
    <row r="84" spans="1:21">
      <c r="A84" s="70"/>
      <c r="B84" s="70"/>
      <c r="C84" s="55"/>
      <c r="D84" s="55"/>
      <c r="E84" s="55"/>
      <c r="F84" s="55"/>
      <c r="G84" s="55"/>
      <c r="H84" s="55"/>
      <c r="I84" s="56"/>
      <c r="J84" s="56"/>
      <c r="K84" s="56"/>
      <c r="L84" s="4"/>
      <c r="M84" s="4" t="str">
        <f t="shared" si="1"/>
        <v/>
      </c>
      <c r="N84" s="4"/>
      <c r="O84" s="4"/>
      <c r="P84" s="72"/>
      <c r="Q84" s="67"/>
      <c r="R84" s="47"/>
      <c r="S84" s="47"/>
      <c r="T84" s="47"/>
      <c r="U84" s="47"/>
    </row>
    <row r="85" spans="1:21">
      <c r="A85" s="70"/>
      <c r="B85" s="70"/>
      <c r="C85" s="55"/>
      <c r="D85" s="55"/>
      <c r="E85" s="55"/>
      <c r="F85" s="55"/>
      <c r="G85" s="55"/>
      <c r="H85" s="55"/>
      <c r="I85" s="56"/>
      <c r="J85" s="56"/>
      <c r="K85" s="56"/>
      <c r="L85" s="4"/>
      <c r="M85" s="4" t="str">
        <f t="shared" si="1"/>
        <v/>
      </c>
      <c r="N85" s="4"/>
      <c r="O85" s="4"/>
      <c r="P85" s="72"/>
      <c r="Q85" s="67"/>
      <c r="R85" s="47"/>
      <c r="S85" s="47"/>
      <c r="T85" s="47"/>
      <c r="U85" s="47"/>
    </row>
    <row r="86" spans="1:21">
      <c r="A86" s="70"/>
      <c r="B86" s="70"/>
      <c r="C86" s="55"/>
      <c r="D86" s="55"/>
      <c r="E86" s="55"/>
      <c r="F86" s="55"/>
      <c r="G86" s="55"/>
      <c r="H86" s="55"/>
      <c r="I86" s="56"/>
      <c r="J86" s="56"/>
      <c r="K86" s="56"/>
      <c r="L86" s="4"/>
      <c r="M86" s="4" t="str">
        <f t="shared" si="1"/>
        <v/>
      </c>
      <c r="N86" s="4"/>
      <c r="O86" s="4"/>
      <c r="P86" s="72"/>
      <c r="Q86" s="67"/>
      <c r="R86" s="47"/>
      <c r="S86" s="47"/>
      <c r="T86" s="47"/>
      <c r="U86" s="47"/>
    </row>
    <row r="87" spans="1:21">
      <c r="A87" s="70"/>
      <c r="B87" s="70"/>
      <c r="C87" s="55"/>
      <c r="D87" s="55"/>
      <c r="E87" s="55"/>
      <c r="F87" s="55"/>
      <c r="G87" s="55"/>
      <c r="H87" s="55"/>
      <c r="I87" s="56"/>
      <c r="J87" s="56"/>
      <c r="K87" s="56"/>
      <c r="L87" s="4"/>
      <c r="M87" s="4" t="str">
        <f t="shared" si="1"/>
        <v/>
      </c>
      <c r="N87" s="4"/>
      <c r="O87" s="4"/>
      <c r="P87" s="72"/>
      <c r="Q87" s="67"/>
      <c r="R87" s="47"/>
      <c r="S87" s="47"/>
      <c r="T87" s="47"/>
      <c r="U87" s="47"/>
    </row>
    <row r="88" spans="1:21">
      <c r="A88" s="70"/>
      <c r="B88" s="70"/>
      <c r="C88" s="55"/>
      <c r="D88" s="55"/>
      <c r="E88" s="55"/>
      <c r="F88" s="55"/>
      <c r="G88" s="55"/>
      <c r="H88" s="55"/>
      <c r="I88" s="56"/>
      <c r="J88" s="56"/>
      <c r="K88" s="56"/>
      <c r="L88" s="4"/>
      <c r="M88" s="4" t="str">
        <f t="shared" si="1"/>
        <v/>
      </c>
      <c r="N88" s="4"/>
      <c r="O88" s="4"/>
      <c r="P88" s="72"/>
      <c r="Q88" s="67"/>
      <c r="R88" s="47"/>
      <c r="S88" s="47"/>
      <c r="T88" s="47"/>
      <c r="U88" s="47"/>
    </row>
    <row r="89" spans="1:21">
      <c r="A89" s="70"/>
      <c r="B89" s="70"/>
      <c r="C89" s="55"/>
      <c r="D89" s="55"/>
      <c r="E89" s="55"/>
      <c r="F89" s="55"/>
      <c r="G89" s="55"/>
      <c r="H89" s="55"/>
      <c r="I89" s="56"/>
      <c r="J89" s="56"/>
      <c r="K89" s="56"/>
      <c r="L89" s="4"/>
      <c r="M89" s="4" t="str">
        <f t="shared" si="1"/>
        <v/>
      </c>
      <c r="N89" s="4"/>
      <c r="O89" s="4"/>
      <c r="P89" s="72"/>
      <c r="Q89" s="67"/>
      <c r="R89" s="47"/>
      <c r="S89" s="47"/>
      <c r="T89" s="47"/>
      <c r="U89" s="47"/>
    </row>
    <row r="90" spans="1:21">
      <c r="A90" s="70"/>
      <c r="B90" s="70"/>
      <c r="C90" s="55"/>
      <c r="D90" s="55"/>
      <c r="E90" s="55"/>
      <c r="F90" s="55"/>
      <c r="G90" s="55"/>
      <c r="H90" s="55"/>
      <c r="I90" s="56"/>
      <c r="J90" s="56"/>
      <c r="K90" s="56"/>
      <c r="L90" s="4"/>
      <c r="M90" s="4" t="str">
        <f t="shared" si="1"/>
        <v/>
      </c>
      <c r="N90" s="4"/>
      <c r="O90" s="4"/>
      <c r="P90" s="72"/>
      <c r="Q90" s="67"/>
      <c r="R90" s="47"/>
      <c r="S90" s="47"/>
      <c r="T90" s="47"/>
      <c r="U90" s="47"/>
    </row>
    <row r="91" spans="1:21">
      <c r="A91" s="70"/>
      <c r="B91" s="70"/>
      <c r="C91" s="55"/>
      <c r="D91" s="55"/>
      <c r="E91" s="55"/>
      <c r="F91" s="55"/>
      <c r="G91" s="55"/>
      <c r="H91" s="55"/>
      <c r="I91" s="56"/>
      <c r="J91" s="56"/>
      <c r="K91" s="56"/>
      <c r="L91" s="4"/>
      <c r="M91" s="4" t="str">
        <f t="shared" si="1"/>
        <v/>
      </c>
      <c r="N91" s="4"/>
      <c r="O91" s="4"/>
      <c r="P91" s="72"/>
      <c r="Q91" s="67"/>
      <c r="R91" s="47"/>
      <c r="S91" s="47"/>
      <c r="T91" s="47"/>
      <c r="U91" s="47"/>
    </row>
    <row r="92" spans="1:21">
      <c r="A92" s="70"/>
      <c r="B92" s="70"/>
      <c r="C92" s="55"/>
      <c r="D92" s="55"/>
      <c r="E92" s="55"/>
      <c r="F92" s="55"/>
      <c r="G92" s="55"/>
      <c r="H92" s="55"/>
      <c r="I92" s="56"/>
      <c r="J92" s="56"/>
      <c r="K92" s="56"/>
      <c r="L92" s="4"/>
      <c r="M92" s="4" t="str">
        <f t="shared" si="1"/>
        <v/>
      </c>
      <c r="N92" s="4"/>
      <c r="O92" s="4"/>
      <c r="P92" s="72"/>
      <c r="Q92" s="67"/>
      <c r="R92" s="47"/>
      <c r="S92" s="47"/>
      <c r="T92" s="47"/>
      <c r="U92" s="47"/>
    </row>
    <row r="93" spans="1:21">
      <c r="A93" s="70"/>
      <c r="B93" s="70"/>
      <c r="C93" s="55"/>
      <c r="D93" s="55"/>
      <c r="E93" s="55"/>
      <c r="F93" s="55"/>
      <c r="G93" s="55"/>
      <c r="H93" s="55"/>
      <c r="I93" s="56"/>
      <c r="J93" s="56"/>
      <c r="K93" s="56"/>
      <c r="L93" s="4"/>
      <c r="M93" s="4" t="str">
        <f t="shared" si="1"/>
        <v/>
      </c>
      <c r="N93" s="4"/>
      <c r="O93" s="4"/>
      <c r="P93" s="72"/>
      <c r="Q93" s="67"/>
      <c r="R93" s="47"/>
      <c r="S93" s="47"/>
      <c r="T93" s="47"/>
      <c r="U93" s="47"/>
    </row>
    <row r="94" spans="1:21">
      <c r="A94" s="70"/>
      <c r="B94" s="70"/>
      <c r="C94" s="55"/>
      <c r="D94" s="55"/>
      <c r="E94" s="55"/>
      <c r="F94" s="55"/>
      <c r="G94" s="55"/>
      <c r="H94" s="55"/>
      <c r="I94" s="56"/>
      <c r="J94" s="56"/>
      <c r="K94" s="56"/>
      <c r="L94" s="4"/>
      <c r="M94" s="4" t="str">
        <f t="shared" si="1"/>
        <v/>
      </c>
      <c r="N94" s="4"/>
      <c r="O94" s="4"/>
      <c r="P94" s="72"/>
      <c r="Q94" s="67"/>
      <c r="R94" s="47"/>
      <c r="S94" s="47"/>
      <c r="T94" s="47"/>
      <c r="U94" s="47"/>
    </row>
    <row r="95" spans="1:21">
      <c r="A95" s="70"/>
      <c r="B95" s="70"/>
      <c r="C95" s="55"/>
      <c r="D95" s="55"/>
      <c r="E95" s="55"/>
      <c r="F95" s="55"/>
      <c r="G95" s="55"/>
      <c r="H95" s="55"/>
      <c r="I95" s="56"/>
      <c r="J95" s="56"/>
      <c r="K95" s="56"/>
      <c r="L95" s="4"/>
      <c r="M95" s="4" t="str">
        <f t="shared" si="1"/>
        <v/>
      </c>
      <c r="N95" s="4"/>
      <c r="O95" s="4"/>
      <c r="P95" s="72"/>
      <c r="Q95" s="67"/>
      <c r="R95" s="47"/>
      <c r="S95" s="47"/>
      <c r="T95" s="47"/>
      <c r="U95" s="47"/>
    </row>
    <row r="96" spans="1:21">
      <c r="A96" s="70"/>
      <c r="B96" s="70"/>
      <c r="C96" s="55"/>
      <c r="D96" s="55"/>
      <c r="E96" s="55"/>
      <c r="F96" s="55"/>
      <c r="G96" s="55"/>
      <c r="H96" s="55"/>
      <c r="I96" s="56"/>
      <c r="J96" s="56"/>
      <c r="K96" s="56"/>
      <c r="L96" s="4"/>
      <c r="M96" s="4" t="str">
        <f t="shared" si="1"/>
        <v/>
      </c>
      <c r="N96" s="4"/>
      <c r="O96" s="4"/>
      <c r="P96" s="72"/>
      <c r="Q96" s="67"/>
      <c r="R96" s="47"/>
      <c r="S96" s="47"/>
      <c r="T96" s="47"/>
      <c r="U96" s="47"/>
    </row>
    <row r="97" spans="1:21">
      <c r="A97" s="70"/>
      <c r="B97" s="70"/>
      <c r="C97" s="55"/>
      <c r="D97" s="55"/>
      <c r="E97" s="55"/>
      <c r="F97" s="55"/>
      <c r="G97" s="55"/>
      <c r="H97" s="55"/>
      <c r="I97" s="56"/>
      <c r="J97" s="56"/>
      <c r="K97" s="56"/>
      <c r="L97" s="4"/>
      <c r="M97" s="4" t="str">
        <f t="shared" si="1"/>
        <v/>
      </c>
      <c r="N97" s="4"/>
      <c r="O97" s="4"/>
      <c r="P97" s="72"/>
      <c r="Q97" s="67"/>
      <c r="R97" s="47"/>
      <c r="S97" s="47"/>
      <c r="T97" s="47"/>
      <c r="U97" s="47"/>
    </row>
    <row r="98" spans="1:21">
      <c r="A98" s="70"/>
      <c r="B98" s="70"/>
      <c r="C98" s="55"/>
      <c r="D98" s="55"/>
      <c r="E98" s="55"/>
      <c r="F98" s="55"/>
      <c r="G98" s="55"/>
      <c r="H98" s="55"/>
      <c r="I98" s="56"/>
      <c r="J98" s="56"/>
      <c r="K98" s="56"/>
      <c r="L98" s="4"/>
      <c r="M98" s="4" t="str">
        <f t="shared" si="1"/>
        <v/>
      </c>
      <c r="N98" s="4"/>
      <c r="O98" s="4"/>
      <c r="P98" s="72"/>
      <c r="Q98" s="67"/>
      <c r="R98" s="47"/>
      <c r="S98" s="47"/>
      <c r="T98" s="47"/>
      <c r="U98" s="47"/>
    </row>
    <row r="99" spans="1:21">
      <c r="A99" s="70"/>
      <c r="B99" s="70"/>
      <c r="C99" s="55"/>
      <c r="D99" s="55"/>
      <c r="E99" s="55"/>
      <c r="F99" s="55"/>
      <c r="G99" s="55"/>
      <c r="H99" s="55"/>
      <c r="I99" s="56"/>
      <c r="J99" s="56"/>
      <c r="K99" s="56"/>
      <c r="L99" s="4"/>
      <c r="M99" s="4" t="str">
        <f t="shared" si="1"/>
        <v/>
      </c>
      <c r="N99" s="4"/>
      <c r="O99" s="4"/>
      <c r="P99" s="72"/>
      <c r="Q99" s="67"/>
      <c r="R99" s="47"/>
      <c r="S99" s="47"/>
      <c r="T99" s="47"/>
      <c r="U99" s="47"/>
    </row>
    <row r="100" spans="1:21">
      <c r="A100" s="70"/>
      <c r="B100" s="70"/>
      <c r="C100" s="55"/>
      <c r="D100" s="55"/>
      <c r="E100" s="55"/>
      <c r="F100" s="55"/>
      <c r="G100" s="55"/>
      <c r="H100" s="55"/>
      <c r="I100" s="56"/>
      <c r="J100" s="56"/>
      <c r="K100" s="56"/>
      <c r="L100" s="4"/>
      <c r="M100" s="4" t="str">
        <f t="shared" si="1"/>
        <v/>
      </c>
      <c r="N100" s="4"/>
      <c r="O100" s="4"/>
      <c r="P100" s="72"/>
      <c r="Q100" s="67"/>
      <c r="R100" s="47"/>
      <c r="S100" s="47"/>
      <c r="T100" s="47"/>
      <c r="U100" s="47"/>
    </row>
    <row r="101" spans="1:21">
      <c r="A101" s="70"/>
      <c r="B101" s="70"/>
      <c r="C101" s="55"/>
      <c r="D101" s="55"/>
      <c r="E101" s="55"/>
      <c r="F101" s="55"/>
      <c r="G101" s="55"/>
      <c r="H101" s="55"/>
      <c r="I101" s="56"/>
      <c r="J101" s="56"/>
      <c r="K101" s="56"/>
      <c r="L101" s="4"/>
      <c r="M101" s="4" t="str">
        <f t="shared" si="1"/>
        <v/>
      </c>
      <c r="N101" s="4"/>
      <c r="O101" s="4"/>
      <c r="P101" s="72"/>
      <c r="Q101" s="67"/>
      <c r="R101" s="47"/>
      <c r="S101" s="47"/>
      <c r="T101" s="47"/>
      <c r="U101" s="47"/>
    </row>
    <row r="102" spans="1:21">
      <c r="A102" s="70"/>
      <c r="B102" s="70"/>
      <c r="C102" s="55"/>
      <c r="D102" s="55"/>
      <c r="E102" s="55"/>
      <c r="F102" s="55"/>
      <c r="G102" s="55"/>
      <c r="H102" s="55"/>
      <c r="I102" s="56"/>
      <c r="J102" s="56"/>
      <c r="K102" s="56"/>
      <c r="L102" s="4"/>
      <c r="M102" s="4" t="str">
        <f t="shared" si="1"/>
        <v/>
      </c>
      <c r="N102" s="4"/>
      <c r="O102" s="4"/>
      <c r="P102" s="72"/>
      <c r="Q102" s="67"/>
      <c r="R102" s="47"/>
      <c r="S102" s="47"/>
      <c r="T102" s="47"/>
      <c r="U102" s="47"/>
    </row>
    <row r="103" spans="1:21">
      <c r="A103" s="70"/>
      <c r="B103" s="70"/>
      <c r="C103" s="55"/>
      <c r="D103" s="55"/>
      <c r="E103" s="55"/>
      <c r="F103" s="55"/>
      <c r="G103" s="55"/>
      <c r="H103" s="55"/>
      <c r="I103" s="56"/>
      <c r="J103" s="56"/>
      <c r="K103" s="56"/>
      <c r="L103" s="4"/>
      <c r="M103" s="4" t="str">
        <f t="shared" si="1"/>
        <v/>
      </c>
      <c r="N103" s="4"/>
      <c r="O103" s="4"/>
      <c r="P103" s="72"/>
      <c r="Q103" s="67"/>
      <c r="R103" s="47"/>
      <c r="S103" s="47"/>
      <c r="T103" s="47"/>
      <c r="U103" s="47"/>
    </row>
    <row r="104" spans="1:21">
      <c r="A104" s="70"/>
      <c r="B104" s="70"/>
      <c r="C104" s="55"/>
      <c r="D104" s="55"/>
      <c r="E104" s="55"/>
      <c r="F104" s="55"/>
      <c r="G104" s="55"/>
      <c r="H104" s="55"/>
      <c r="I104" s="56"/>
      <c r="J104" s="56"/>
      <c r="K104" s="56"/>
      <c r="L104" s="4"/>
      <c r="M104" s="4" t="str">
        <f t="shared" si="1"/>
        <v/>
      </c>
      <c r="N104" s="4"/>
      <c r="O104" s="4"/>
      <c r="P104" s="72"/>
      <c r="Q104" s="67"/>
      <c r="R104" s="47"/>
      <c r="S104" s="47"/>
      <c r="T104" s="47"/>
      <c r="U104" s="47"/>
    </row>
    <row r="105" spans="1:21">
      <c r="A105" s="70"/>
      <c r="B105" s="70"/>
      <c r="C105" s="55"/>
      <c r="D105" s="55"/>
      <c r="E105" s="55"/>
      <c r="F105" s="55"/>
      <c r="G105" s="55"/>
      <c r="H105" s="55"/>
      <c r="I105" s="56"/>
      <c r="J105" s="56"/>
      <c r="K105" s="56"/>
      <c r="L105" s="4"/>
      <c r="M105" s="4" t="str">
        <f t="shared" si="1"/>
        <v/>
      </c>
      <c r="N105" s="4"/>
      <c r="O105" s="4"/>
      <c r="P105" s="72"/>
      <c r="Q105" s="67"/>
      <c r="R105" s="47"/>
      <c r="S105" s="47"/>
      <c r="T105" s="47"/>
      <c r="U105" s="47"/>
    </row>
    <row r="106" spans="1:21">
      <c r="A106" s="70"/>
      <c r="B106" s="70"/>
      <c r="C106" s="55"/>
      <c r="D106" s="55"/>
      <c r="E106" s="55"/>
      <c r="F106" s="55"/>
      <c r="G106" s="55"/>
      <c r="H106" s="55"/>
      <c r="I106" s="56"/>
      <c r="J106" s="56"/>
      <c r="K106" s="56"/>
      <c r="L106" s="4"/>
      <c r="M106" s="4" t="str">
        <f t="shared" si="1"/>
        <v/>
      </c>
      <c r="N106" s="4"/>
      <c r="O106" s="4"/>
      <c r="P106" s="72"/>
      <c r="Q106" s="67"/>
      <c r="R106" s="47"/>
      <c r="S106" s="47"/>
      <c r="T106" s="47"/>
      <c r="U106" s="47"/>
    </row>
    <row r="107" spans="1:21">
      <c r="N107" s="67"/>
      <c r="O107" s="81"/>
      <c r="P107" s="47"/>
      <c r="Q107" s="67"/>
      <c r="U107" s="47"/>
    </row>
    <row r="108" spans="1:21">
      <c r="N108" s="67"/>
      <c r="O108" s="81"/>
      <c r="P108" s="47"/>
      <c r="Q108" s="67"/>
      <c r="U108" s="47"/>
    </row>
    <row r="109" spans="1:21">
      <c r="N109" s="67"/>
      <c r="O109" s="81"/>
      <c r="P109" s="47"/>
      <c r="Q109" s="67"/>
      <c r="U109" s="47"/>
    </row>
    <row r="110" spans="1:21">
      <c r="N110" s="67"/>
      <c r="O110" s="81"/>
      <c r="P110" s="47"/>
      <c r="Q110" s="67"/>
      <c r="U110" s="47"/>
    </row>
    <row r="111" spans="1:21">
      <c r="N111" s="67"/>
      <c r="O111" s="81"/>
      <c r="P111" s="47"/>
      <c r="Q111" s="67"/>
      <c r="U111" s="47"/>
    </row>
    <row r="112" spans="1:21">
      <c r="N112" s="67"/>
      <c r="O112" s="81"/>
      <c r="P112" s="47"/>
      <c r="Q112" s="67"/>
      <c r="U112" s="47"/>
    </row>
    <row r="113" spans="14:21">
      <c r="N113" s="67"/>
      <c r="O113" s="81"/>
      <c r="P113" s="47"/>
      <c r="Q113" s="67"/>
      <c r="U113" s="47"/>
    </row>
    <row r="114" spans="14:21">
      <c r="N114" s="67"/>
      <c r="O114" s="81"/>
      <c r="P114" s="47"/>
      <c r="Q114" s="67"/>
      <c r="U114" s="47"/>
    </row>
    <row r="115" spans="14:21">
      <c r="N115" s="67"/>
      <c r="O115" s="81"/>
      <c r="P115" s="47"/>
      <c r="Q115" s="67"/>
      <c r="U115" s="47"/>
    </row>
    <row r="116" spans="14:21">
      <c r="N116" s="67"/>
      <c r="O116" s="81"/>
      <c r="P116" s="47"/>
      <c r="Q116" s="67"/>
      <c r="U116" s="47"/>
    </row>
    <row r="117" spans="14:21">
      <c r="N117" s="67"/>
      <c r="O117" s="81"/>
      <c r="P117" s="47"/>
      <c r="Q117" s="67"/>
      <c r="U117" s="47"/>
    </row>
    <row r="118" spans="14:21">
      <c r="N118" s="67"/>
      <c r="O118" s="81"/>
      <c r="P118" s="47"/>
      <c r="Q118" s="67"/>
      <c r="U118" s="47"/>
    </row>
    <row r="119" spans="14:21">
      <c r="N119" s="67"/>
      <c r="O119" s="81"/>
      <c r="P119" s="47"/>
      <c r="Q119" s="67"/>
      <c r="U119" s="47"/>
    </row>
    <row r="120" spans="14:21">
      <c r="N120" s="67"/>
      <c r="O120" s="81"/>
      <c r="P120" s="47"/>
      <c r="Q120" s="67"/>
      <c r="U120" s="47"/>
    </row>
    <row r="121" spans="14:21">
      <c r="N121" s="67"/>
      <c r="O121" s="81"/>
      <c r="P121" s="47"/>
      <c r="Q121" s="67"/>
      <c r="U121" s="47"/>
    </row>
    <row r="122" spans="14:21">
      <c r="N122" s="67"/>
      <c r="O122" s="81"/>
      <c r="P122" s="47"/>
      <c r="Q122" s="67"/>
      <c r="U122" s="47"/>
    </row>
    <row r="123" spans="14:21">
      <c r="N123" s="67"/>
      <c r="O123" s="81"/>
      <c r="P123" s="47"/>
      <c r="Q123" s="67"/>
      <c r="U123" s="47"/>
    </row>
    <row r="124" spans="14:21">
      <c r="N124" s="67"/>
      <c r="O124" s="81"/>
      <c r="P124" s="47"/>
      <c r="Q124" s="67"/>
      <c r="U124" s="47"/>
    </row>
    <row r="125" spans="14:21">
      <c r="N125" s="67"/>
      <c r="O125" s="81"/>
      <c r="P125" s="47"/>
      <c r="Q125" s="67"/>
      <c r="U125" s="47"/>
    </row>
    <row r="126" spans="14:21">
      <c r="N126" s="67"/>
      <c r="O126" s="81"/>
      <c r="P126" s="47"/>
      <c r="Q126" s="67"/>
      <c r="U126" s="47"/>
    </row>
    <row r="127" spans="14:21">
      <c r="N127" s="67"/>
      <c r="O127" s="81"/>
      <c r="P127" s="47"/>
      <c r="Q127" s="67"/>
      <c r="U127" s="47"/>
    </row>
    <row r="128" spans="14:21">
      <c r="N128" s="67"/>
      <c r="O128" s="81"/>
      <c r="P128" s="47"/>
      <c r="Q128" s="67"/>
      <c r="U128" s="47"/>
    </row>
    <row r="129" spans="14:21">
      <c r="N129" s="67"/>
      <c r="O129" s="81"/>
      <c r="P129" s="47"/>
      <c r="Q129" s="67"/>
      <c r="U129" s="47"/>
    </row>
    <row r="130" spans="14:21">
      <c r="N130" s="67"/>
      <c r="O130" s="81"/>
      <c r="P130" s="47"/>
      <c r="Q130" s="67"/>
      <c r="U130" s="47"/>
    </row>
    <row r="131" spans="14:21">
      <c r="N131" s="67"/>
      <c r="O131" s="81"/>
      <c r="P131" s="47"/>
      <c r="Q131" s="67"/>
      <c r="U131" s="47"/>
    </row>
    <row r="132" spans="14:21">
      <c r="N132" s="67"/>
      <c r="O132" s="81"/>
      <c r="P132" s="47"/>
      <c r="Q132" s="67"/>
      <c r="U132" s="47"/>
    </row>
    <row r="133" spans="14:21">
      <c r="N133" s="67"/>
      <c r="O133" s="81"/>
      <c r="P133" s="47"/>
      <c r="Q133" s="67"/>
      <c r="U133" s="47"/>
    </row>
    <row r="134" spans="14:21">
      <c r="N134" s="67"/>
      <c r="O134" s="81"/>
      <c r="P134" s="47"/>
      <c r="Q134" s="67"/>
      <c r="U134" s="47"/>
    </row>
    <row r="135" spans="14:21">
      <c r="N135" s="67"/>
      <c r="O135" s="81"/>
      <c r="P135" s="47"/>
      <c r="Q135" s="67"/>
      <c r="U135" s="47"/>
    </row>
    <row r="136" spans="14:21">
      <c r="N136" s="67"/>
      <c r="O136" s="81"/>
      <c r="P136" s="47"/>
      <c r="Q136" s="67"/>
      <c r="U136" s="47"/>
    </row>
    <row r="137" spans="14:21">
      <c r="N137" s="67"/>
      <c r="O137" s="81"/>
      <c r="P137" s="47"/>
      <c r="Q137" s="67"/>
      <c r="U137" s="47"/>
    </row>
    <row r="138" spans="14:21">
      <c r="N138" s="67"/>
      <c r="O138" s="81"/>
      <c r="P138" s="47"/>
      <c r="Q138" s="67"/>
      <c r="U138" s="47"/>
    </row>
    <row r="139" spans="14:21">
      <c r="N139" s="67"/>
      <c r="O139" s="81"/>
      <c r="P139" s="47"/>
      <c r="Q139" s="67"/>
      <c r="U139" s="47"/>
    </row>
    <row r="140" spans="14:21">
      <c r="N140" s="67"/>
      <c r="O140" s="81"/>
      <c r="P140" s="47"/>
      <c r="Q140" s="67"/>
      <c r="U140" s="47"/>
    </row>
    <row r="141" spans="14:21">
      <c r="N141" s="67"/>
      <c r="O141" s="81"/>
      <c r="P141" s="47"/>
      <c r="Q141" s="67"/>
      <c r="U141" s="47"/>
    </row>
    <row r="142" spans="14:21">
      <c r="N142" s="67"/>
      <c r="O142" s="81"/>
      <c r="P142" s="47"/>
      <c r="Q142" s="67"/>
      <c r="U142" s="47"/>
    </row>
    <row r="143" spans="14:21">
      <c r="N143" s="67"/>
      <c r="O143" s="81"/>
      <c r="P143" s="47"/>
      <c r="Q143" s="67"/>
      <c r="U143" s="47"/>
    </row>
    <row r="144" spans="14:21">
      <c r="N144" s="67"/>
      <c r="O144" s="81"/>
      <c r="P144" s="47"/>
      <c r="Q144" s="67"/>
      <c r="U144" s="47"/>
    </row>
    <row r="145" spans="14:21">
      <c r="N145" s="67"/>
      <c r="O145" s="81"/>
      <c r="P145" s="47"/>
      <c r="Q145" s="67"/>
      <c r="U145" s="47"/>
    </row>
    <row r="146" spans="14:21">
      <c r="N146" s="67"/>
      <c r="O146" s="81"/>
      <c r="P146" s="47"/>
      <c r="Q146" s="67"/>
      <c r="U146" s="47"/>
    </row>
    <row r="147" spans="14:21">
      <c r="N147" s="67"/>
      <c r="O147" s="81"/>
      <c r="P147" s="47"/>
      <c r="Q147" s="67"/>
      <c r="U147" s="47"/>
    </row>
    <row r="148" spans="14:21">
      <c r="N148" s="67"/>
      <c r="O148" s="81"/>
      <c r="P148" s="47"/>
      <c r="Q148" s="67"/>
      <c r="U148" s="47"/>
    </row>
    <row r="149" spans="14:21">
      <c r="N149" s="67"/>
      <c r="O149" s="81"/>
      <c r="P149" s="47"/>
      <c r="Q149" s="67"/>
      <c r="U149" s="47"/>
    </row>
    <row r="150" spans="14:21">
      <c r="N150" s="67"/>
      <c r="O150" s="81"/>
      <c r="P150" s="47"/>
      <c r="Q150" s="67"/>
      <c r="U150" s="47"/>
    </row>
    <row r="151" spans="14:21">
      <c r="N151" s="67"/>
      <c r="O151" s="81"/>
      <c r="P151" s="47"/>
      <c r="Q151" s="67"/>
      <c r="U151" s="47"/>
    </row>
    <row r="152" spans="14:21">
      <c r="N152" s="67"/>
      <c r="O152" s="81"/>
      <c r="P152" s="47"/>
      <c r="Q152" s="67"/>
      <c r="U152" s="47"/>
    </row>
    <row r="153" spans="14:21">
      <c r="N153" s="67"/>
      <c r="O153" s="81"/>
      <c r="P153" s="47"/>
      <c r="Q153" s="67"/>
      <c r="U153" s="47"/>
    </row>
    <row r="154" spans="14:21">
      <c r="N154" s="67"/>
      <c r="O154" s="81"/>
      <c r="P154" s="47"/>
      <c r="Q154" s="67"/>
      <c r="U154" s="47"/>
    </row>
    <row r="155" spans="14:21">
      <c r="N155" s="67"/>
      <c r="O155" s="81"/>
      <c r="P155" s="47"/>
      <c r="Q155" s="67"/>
      <c r="U155" s="47"/>
    </row>
    <row r="156" spans="14:21">
      <c r="N156" s="67"/>
      <c r="O156" s="81"/>
      <c r="P156" s="47"/>
      <c r="Q156" s="67"/>
      <c r="U156" s="47"/>
    </row>
    <row r="157" spans="14:21">
      <c r="N157" s="67"/>
      <c r="O157" s="81"/>
      <c r="P157" s="47"/>
      <c r="Q157" s="67"/>
      <c r="U157" s="47"/>
    </row>
    <row r="158" spans="14:21">
      <c r="N158" s="67"/>
      <c r="O158" s="81"/>
      <c r="P158" s="47"/>
      <c r="Q158" s="67"/>
      <c r="U158" s="47"/>
    </row>
    <row r="159" spans="14:21">
      <c r="N159" s="67"/>
      <c r="O159" s="81"/>
      <c r="P159" s="47"/>
      <c r="Q159" s="67"/>
      <c r="U159" s="47"/>
    </row>
    <row r="160" spans="14:21">
      <c r="N160" s="67"/>
      <c r="O160" s="81"/>
      <c r="P160" s="47"/>
      <c r="Q160" s="67"/>
      <c r="U160" s="47"/>
    </row>
    <row r="161" spans="14:21">
      <c r="N161" s="67"/>
      <c r="O161" s="81"/>
      <c r="P161" s="47"/>
      <c r="Q161" s="67"/>
      <c r="U161" s="47"/>
    </row>
    <row r="162" spans="14:21">
      <c r="N162" s="67"/>
      <c r="O162" s="81"/>
      <c r="P162" s="47"/>
      <c r="Q162" s="67"/>
      <c r="U162" s="47"/>
    </row>
    <row r="163" spans="14:21">
      <c r="N163" s="67"/>
      <c r="O163" s="81"/>
      <c r="P163" s="47"/>
      <c r="Q163" s="67"/>
      <c r="U163" s="47"/>
    </row>
    <row r="164" spans="14:21">
      <c r="N164" s="67"/>
      <c r="O164" s="81"/>
      <c r="P164" s="47"/>
      <c r="Q164" s="67"/>
      <c r="U164" s="47"/>
    </row>
    <row r="165" spans="14:21">
      <c r="N165" s="67"/>
      <c r="O165" s="81"/>
      <c r="P165" s="47"/>
      <c r="Q165" s="67"/>
      <c r="U165" s="47"/>
    </row>
    <row r="166" spans="14:21">
      <c r="N166" s="67"/>
      <c r="O166" s="81"/>
      <c r="P166" s="47"/>
      <c r="Q166" s="67"/>
      <c r="U166" s="47"/>
    </row>
    <row r="167" spans="14:21">
      <c r="N167" s="67"/>
      <c r="O167" s="81"/>
      <c r="P167" s="47"/>
      <c r="Q167" s="67"/>
      <c r="U167" s="47"/>
    </row>
    <row r="168" spans="14:21">
      <c r="N168" s="67"/>
      <c r="O168" s="81"/>
      <c r="P168" s="47"/>
      <c r="Q168" s="67"/>
      <c r="U168" s="47"/>
    </row>
    <row r="169" spans="14:21">
      <c r="N169" s="67"/>
      <c r="O169" s="81"/>
      <c r="P169" s="47"/>
      <c r="Q169" s="67"/>
      <c r="U169" s="47"/>
    </row>
    <row r="170" spans="14:21">
      <c r="N170" s="67"/>
      <c r="O170" s="81"/>
      <c r="P170" s="47"/>
      <c r="Q170" s="67"/>
      <c r="U170" s="47"/>
    </row>
    <row r="171" spans="14:21">
      <c r="N171" s="67"/>
      <c r="O171" s="81"/>
      <c r="P171" s="47"/>
      <c r="Q171" s="67"/>
      <c r="U171" s="47"/>
    </row>
    <row r="172" spans="14:21">
      <c r="N172" s="67"/>
      <c r="O172" s="81"/>
      <c r="P172" s="47"/>
      <c r="Q172" s="67"/>
      <c r="U172" s="47"/>
    </row>
    <row r="173" spans="14:21">
      <c r="N173" s="67"/>
      <c r="O173" s="81"/>
      <c r="P173" s="47"/>
      <c r="Q173" s="67"/>
      <c r="U173" s="47"/>
    </row>
    <row r="174" spans="14:21">
      <c r="N174" s="67"/>
      <c r="O174" s="81"/>
      <c r="P174" s="47"/>
      <c r="Q174" s="67"/>
      <c r="U174" s="47"/>
    </row>
    <row r="175" spans="14:21">
      <c r="N175" s="67"/>
      <c r="O175" s="81"/>
      <c r="P175" s="47"/>
      <c r="Q175" s="67"/>
      <c r="U175" s="47"/>
    </row>
    <row r="176" spans="14:21">
      <c r="N176" s="67"/>
      <c r="O176" s="81"/>
      <c r="P176" s="47"/>
      <c r="Q176" s="67"/>
      <c r="U176" s="47"/>
    </row>
    <row r="177" spans="14:21">
      <c r="N177" s="67"/>
      <c r="O177" s="81"/>
      <c r="P177" s="47"/>
      <c r="Q177" s="67"/>
      <c r="U177" s="47"/>
    </row>
    <row r="178" spans="14:21">
      <c r="N178" s="67"/>
      <c r="O178" s="81"/>
      <c r="P178" s="47"/>
      <c r="Q178" s="67"/>
      <c r="U178" s="47"/>
    </row>
    <row r="179" spans="14:21">
      <c r="N179" s="67"/>
      <c r="O179" s="81"/>
      <c r="P179" s="47"/>
      <c r="Q179" s="67"/>
      <c r="U179" s="47"/>
    </row>
    <row r="180" spans="14:21">
      <c r="N180" s="67"/>
      <c r="O180" s="81"/>
      <c r="P180" s="47"/>
      <c r="Q180" s="67"/>
      <c r="U180" s="47"/>
    </row>
    <row r="181" spans="14:21">
      <c r="N181" s="67"/>
      <c r="O181" s="81"/>
      <c r="P181" s="47"/>
      <c r="Q181" s="67"/>
      <c r="U181" s="47"/>
    </row>
    <row r="182" spans="14:21">
      <c r="N182" s="67"/>
      <c r="O182" s="81"/>
      <c r="P182" s="47"/>
      <c r="Q182" s="67"/>
      <c r="U182" s="47"/>
    </row>
    <row r="183" spans="14:21">
      <c r="N183" s="67"/>
      <c r="O183" s="81"/>
      <c r="P183" s="47"/>
      <c r="Q183" s="67"/>
      <c r="U183" s="47"/>
    </row>
    <row r="184" spans="14:21">
      <c r="N184" s="67"/>
      <c r="O184" s="81"/>
      <c r="P184" s="47"/>
      <c r="Q184" s="67"/>
      <c r="U184" s="47"/>
    </row>
    <row r="185" spans="14:21">
      <c r="N185" s="67"/>
      <c r="O185" s="81"/>
      <c r="P185" s="47"/>
      <c r="Q185" s="67"/>
      <c r="U185" s="47"/>
    </row>
    <row r="186" spans="14:21">
      <c r="N186" s="67"/>
      <c r="O186" s="81"/>
      <c r="P186" s="47"/>
      <c r="Q186" s="67"/>
      <c r="U186" s="47"/>
    </row>
    <row r="187" spans="14:21">
      <c r="N187" s="67"/>
      <c r="O187" s="81"/>
      <c r="P187" s="47"/>
      <c r="Q187" s="67"/>
      <c r="U187" s="47"/>
    </row>
    <row r="188" spans="14:21">
      <c r="N188" s="67"/>
      <c r="O188" s="81"/>
      <c r="P188" s="47"/>
      <c r="Q188" s="67"/>
      <c r="U188" s="47"/>
    </row>
    <row r="189" spans="14:21">
      <c r="N189" s="67"/>
      <c r="O189" s="81"/>
      <c r="P189" s="47"/>
      <c r="Q189" s="67"/>
      <c r="U189" s="47"/>
    </row>
    <row r="190" spans="14:21">
      <c r="N190" s="67"/>
      <c r="O190" s="81"/>
      <c r="P190" s="47"/>
      <c r="Q190" s="67"/>
      <c r="U190" s="47"/>
    </row>
    <row r="191" spans="14:21">
      <c r="N191" s="67"/>
      <c r="O191" s="81"/>
      <c r="P191" s="47"/>
      <c r="Q191" s="67"/>
      <c r="U191" s="47"/>
    </row>
    <row r="192" spans="14:21">
      <c r="N192" s="67"/>
      <c r="O192" s="81"/>
      <c r="P192" s="47"/>
      <c r="Q192" s="67"/>
      <c r="U192" s="47"/>
    </row>
    <row r="193" spans="14:21">
      <c r="N193" s="67"/>
      <c r="O193" s="81"/>
      <c r="P193" s="47"/>
      <c r="Q193" s="67"/>
      <c r="U193" s="47"/>
    </row>
    <row r="194" spans="14:21">
      <c r="N194" s="67"/>
      <c r="O194" s="81"/>
      <c r="P194" s="47"/>
      <c r="Q194" s="67"/>
      <c r="U194" s="47"/>
    </row>
    <row r="195" spans="14:21">
      <c r="N195" s="67"/>
      <c r="O195" s="81"/>
      <c r="P195" s="47"/>
      <c r="Q195" s="67"/>
      <c r="U195" s="47"/>
    </row>
    <row r="196" spans="14:21">
      <c r="N196" s="67"/>
      <c r="O196" s="81"/>
      <c r="P196" s="47"/>
      <c r="Q196" s="67"/>
      <c r="U196" s="47"/>
    </row>
    <row r="197" spans="14:21">
      <c r="N197" s="67"/>
      <c r="O197" s="81"/>
      <c r="P197" s="47"/>
      <c r="Q197" s="67"/>
      <c r="U197" s="47"/>
    </row>
    <row r="198" spans="14:21">
      <c r="N198" s="67"/>
      <c r="O198" s="81"/>
      <c r="P198" s="47"/>
      <c r="Q198" s="67"/>
      <c r="U198" s="47"/>
    </row>
    <row r="199" spans="14:21">
      <c r="N199" s="67"/>
      <c r="O199" s="81"/>
      <c r="P199" s="47"/>
      <c r="Q199" s="67"/>
      <c r="U199" s="47"/>
    </row>
    <row r="200" spans="14:21">
      <c r="N200" s="67"/>
      <c r="O200" s="81"/>
      <c r="P200" s="47"/>
      <c r="Q200" s="67"/>
      <c r="U200" s="47"/>
    </row>
    <row r="201" spans="14:21">
      <c r="N201" s="67"/>
      <c r="O201" s="81"/>
      <c r="P201" s="47"/>
      <c r="Q201" s="67"/>
      <c r="U201" s="47"/>
    </row>
    <row r="202" spans="14:21">
      <c r="N202" s="67"/>
      <c r="O202" s="81"/>
      <c r="P202" s="47"/>
      <c r="Q202" s="67"/>
      <c r="U202" s="47"/>
    </row>
    <row r="203" spans="14:21">
      <c r="N203" s="67"/>
      <c r="O203" s="81"/>
      <c r="P203" s="47"/>
      <c r="Q203" s="67"/>
      <c r="U203" s="47"/>
    </row>
    <row r="204" spans="14:21">
      <c r="N204" s="67"/>
      <c r="O204" s="81"/>
      <c r="P204" s="47"/>
      <c r="Q204" s="67"/>
      <c r="U204" s="47"/>
    </row>
    <row r="205" spans="14:21">
      <c r="N205" s="67"/>
      <c r="O205" s="81"/>
      <c r="P205" s="47"/>
      <c r="Q205" s="67"/>
      <c r="U205" s="47"/>
    </row>
  </sheetData>
  <dataValidations count="19">
    <dataValidation type="date" operator="greaterThan" allowBlank="1" showInputMessage="1" showErrorMessage="1" errorTitle="Interest date" error="Pelase enter a valid date." sqref="M7:M21 M24:M106 N22:N23" xr:uid="{00000000-0002-0000-0300-000000000000}">
      <formula1>1</formula1>
    </dataValidation>
    <dataValidation type="date" operator="greaterThan" allowBlank="1" showInputMessage="1" showErrorMessage="1" errorTitle="Issue Date" error="Please enter a valid date." sqref="L7:L21 L24:L106 M22:M23" xr:uid="{00000000-0002-0000-0300-000001000000}">
      <formula1>1</formula1>
    </dataValidation>
    <dataValidation type="date" operator="greaterThan" allowBlank="1" showInputMessage="1" showErrorMessage="1" errorTitle="Last trading date" error="Please enter a date grater than then listing date." sqref="O7:O21 O24:O106 P22:P23" xr:uid="{00000000-0002-0000-0300-000002000000}">
      <formula1>$G$2</formula1>
    </dataValidation>
    <dataValidation type="date" operator="greaterThan" allowBlank="1" showInputMessage="1" showErrorMessage="1" errorTitle="Reimbursement date" error="Please enter a date grater than then listing date." sqref="N7:N21 N24:N106 O22:O23" xr:uid="{00000000-0002-0000-0300-000003000000}">
      <formula1>$G$2</formula1>
    </dataValidation>
    <dataValidation type="whole" operator="greaterThanOrEqual" allowBlank="1" showInputMessage="1" showErrorMessage="1" errorTitle="Amount issued" error="Please enter a whole number greater than 0." sqref="L22:L23 I24:I106 I7:I21" xr:uid="{00000000-0002-0000-0300-000004000000}">
      <formula1>0</formula1>
    </dataValidation>
    <dataValidation type="list" errorStyle="warning" allowBlank="1" showInputMessage="1" showErrorMessage="1" errorTitle="Day Adjustment Methed" error="Please select an option from the drop down meny." sqref="I22:I23" xr:uid="{00000000-0002-0000-0300-000005000000}">
      <formula1>DayAdjustmentMethod</formula1>
    </dataValidation>
    <dataValidation type="list" allowBlank="1" showInputMessage="1" showErrorMessage="1" sqref="H7:H21 H24:H106" xr:uid="{00000000-0002-0000-0300-000006000000}">
      <formula1>InstrumentCurrencies</formula1>
    </dataValidation>
    <dataValidation type="list" errorStyle="warning" showInputMessage="1" showErrorMessage="1" error="Please select a valid entry" sqref="L2" xr:uid="{00000000-0002-0000-0300-000007000000}">
      <formula1>Bond_Type</formula1>
    </dataValidation>
    <dataValidation type="whole" operator="greaterThan" allowBlank="1" showInputMessage="1" showErrorMessage="1" errorTitle="Trading Lot" error="Please enter a whole number greater than 0." sqref="G7" xr:uid="{00000000-0002-0000-0300-000008000000}">
      <formula1>0</formula1>
    </dataValidation>
    <dataValidation type="date" errorStyle="warning" operator="greaterThan" allowBlank="1" showInputMessage="1" showErrorMessage="1" errorTitle="Listing Date" error="Must be a future trading date." sqref="G2" xr:uid="{00000000-0002-0000-0300-000009000000}">
      <formula1>TODAY()</formula1>
    </dataValidation>
    <dataValidation type="date" operator="greaterThan" allowBlank="1" showInputMessage="1" showErrorMessage="1" sqref="Q13:R13" xr:uid="{00000000-0002-0000-0300-00000A000000}">
      <formula1>1</formula1>
    </dataValidation>
    <dataValidation errorStyle="warning" showInputMessage="1" showErrorMessage="1" error="Please select a valid entry" sqref="I2" xr:uid="{00000000-0002-0000-0300-00000B000000}"/>
    <dataValidation type="list" errorStyle="warning" showInputMessage="1" showErrorMessage="1" error="Please select a valid entry" sqref="A2" xr:uid="{00000000-0002-0000-0300-00000C000000}">
      <formula1>StarCAM_Exchanges</formula1>
    </dataValidation>
    <dataValidation type="list" errorStyle="warning" showInputMessage="1" showErrorMessage="1" error="Please select a valid entry" sqref="C2" xr:uid="{00000000-0002-0000-0300-00000D000000}">
      <formula1>CouponBondIssuers</formula1>
    </dataValidation>
    <dataValidation type="list" showInputMessage="1" showErrorMessage="1" sqref="E2" xr:uid="{00000000-0002-0000-0300-00000E000000}">
      <formula1>TradingCurrencies</formula1>
    </dataValidation>
    <dataValidation type="list" errorStyle="warning" showInputMessage="1" showErrorMessage="1" error="Please select a valid entry" sqref="F2" xr:uid="{00000000-0002-0000-0300-00000F000000}">
      <formula1>CouponBondProgram</formula1>
    </dataValidation>
    <dataValidation type="list" allowBlank="1" showInputMessage="1" showErrorMessage="1" sqref="B2" xr:uid="{00000000-0002-0000-0300-000010000000}">
      <formula1>CommercialPapersSegment</formula1>
    </dataValidation>
    <dataValidation type="list" operator="greaterThanOrEqual" allowBlank="1" showInputMessage="1" showErrorMessage="1" errorTitle="Amount issued" error="Please enter a whole number greater than 0." sqref="J7:J106" xr:uid="{00000000-0002-0000-0300-000011000000}">
      <formula1>Bond_Seniority</formula1>
    </dataValidation>
    <dataValidation type="list" operator="greaterThanOrEqual" allowBlank="1" showInputMessage="1" showErrorMessage="1" errorTitle="Amount issued" error="Please enter a whole number greater than 0." sqref="K7:K106" xr:uid="{00000000-0002-0000-0300-000012000000}">
      <formula1>Sustainable_Bond_Group_ID</formula1>
    </dataValidation>
  </dataValidations>
  <pageMargins left="0.7" right="0.7" top="0.75" bottom="0.75" header="0.3" footer="0.3"/>
  <pageSetup paperSize="9" orientation="portrait" verticalDpi="0" r:id="rId1"/>
  <headerFooter>
    <oddFooter>&amp;C_x000D_&amp;1#&amp;"Aptos"&amp;12&amp;K000000 Nasdaq Confidential: Distribution limited to need-to-know recipients</oddFooter>
  </headerFooter>
  <legacyDrawing r:id="rId2"/>
  <extLst>
    <ext xmlns:x14="http://schemas.microsoft.com/office/spreadsheetml/2009/9/main" uri="{CCE6A557-97BC-4b89-ADB6-D9C93CAAB3DF}">
      <x14:dataValidations xmlns:xm="http://schemas.microsoft.com/office/excel/2006/main" count="2">
        <x14:dataValidation type="list" errorStyle="warning" showInputMessage="1" showErrorMessage="1" error="Please select a valid entry" prompt="Please select the Clearing System" xr:uid="{00000000-0002-0000-0300-000013000000}">
          <x14:formula1>
            <xm:f>LookupValues!$BA$2:$BA$10</xm:f>
          </x14:formula1>
          <xm:sqref>M2</xm:sqref>
        </x14:dataValidation>
        <x14:dataValidation type="list" allowBlank="1" showInputMessage="1" showErrorMessage="1" xr:uid="{00000000-0002-0000-0300-000014000000}">
          <x14:formula1>
            <xm:f>LookupValues!$AM$2:$AM$36</xm:f>
          </x14:formula1>
          <xm:sqref>D2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sheetPr>
  <dimension ref="A1:O18"/>
  <sheetViews>
    <sheetView zoomScale="85" zoomScaleNormal="85" workbookViewId="0">
      <selection activeCell="J19" sqref="J19"/>
    </sheetView>
  </sheetViews>
  <sheetFormatPr defaultRowHeight="15"/>
  <cols>
    <col min="1" max="1" width="24.42578125" bestFit="1" customWidth="1"/>
    <col min="2" max="2" width="23.5703125" bestFit="1" customWidth="1"/>
    <col min="3" max="3" width="31.42578125" customWidth="1"/>
    <col min="4" max="4" width="9.42578125"/>
    <col min="5" max="5" width="11.42578125" customWidth="1"/>
    <col min="6" max="8" width="9.42578125"/>
    <col min="9" max="11" width="10.42578125" bestFit="1" customWidth="1"/>
    <col min="12" max="12" width="12.5703125" bestFit="1" customWidth="1"/>
    <col min="13" max="13" width="11.42578125" customWidth="1"/>
    <col min="14" max="256" width="9.42578125"/>
    <col min="257" max="257" width="16.42578125" customWidth="1"/>
    <col min="258" max="258" width="23.5703125" bestFit="1" customWidth="1"/>
    <col min="259" max="259" width="31.42578125" customWidth="1"/>
    <col min="260" max="260" width="9.42578125"/>
    <col min="261" max="261" width="11.42578125" customWidth="1"/>
    <col min="262" max="264" width="9.42578125"/>
    <col min="265" max="265" width="10.42578125" bestFit="1" customWidth="1"/>
    <col min="266" max="267" width="9.42578125"/>
    <col min="268" max="268" width="12.5703125" bestFit="1" customWidth="1"/>
    <col min="269" max="512" width="9.42578125"/>
    <col min="513" max="513" width="16.42578125" customWidth="1"/>
    <col min="514" max="514" width="23.5703125" bestFit="1" customWidth="1"/>
    <col min="515" max="515" width="31.42578125" customWidth="1"/>
    <col min="516" max="516" width="9.42578125"/>
    <col min="517" max="517" width="11.42578125" customWidth="1"/>
    <col min="518" max="520" width="9.42578125"/>
    <col min="521" max="521" width="10.42578125" bestFit="1" customWidth="1"/>
    <col min="522" max="523" width="9.42578125"/>
    <col min="524" max="524" width="12.5703125" bestFit="1" customWidth="1"/>
    <col min="525" max="768" width="9.42578125"/>
    <col min="769" max="769" width="16.42578125" customWidth="1"/>
    <col min="770" max="770" width="23.5703125" bestFit="1" customWidth="1"/>
    <col min="771" max="771" width="31.42578125" customWidth="1"/>
    <col min="772" max="772" width="9.42578125"/>
    <col min="773" max="773" width="11.42578125" customWidth="1"/>
    <col min="774" max="776" width="9.42578125"/>
    <col min="777" max="777" width="10.42578125" bestFit="1" customWidth="1"/>
    <col min="778" max="779" width="9.42578125"/>
    <col min="780" max="780" width="12.5703125" bestFit="1" customWidth="1"/>
    <col min="781" max="1024" width="9.42578125"/>
    <col min="1025" max="1025" width="16.42578125" customWidth="1"/>
    <col min="1026" max="1026" width="23.5703125" bestFit="1" customWidth="1"/>
    <col min="1027" max="1027" width="31.42578125" customWidth="1"/>
    <col min="1028" max="1028" width="9.42578125"/>
    <col min="1029" max="1029" width="11.42578125" customWidth="1"/>
    <col min="1030" max="1032" width="9.42578125"/>
    <col min="1033" max="1033" width="10.42578125" bestFit="1" customWidth="1"/>
    <col min="1034" max="1035" width="9.42578125"/>
    <col min="1036" max="1036" width="12.5703125" bestFit="1" customWidth="1"/>
    <col min="1037" max="1280" width="9.42578125"/>
    <col min="1281" max="1281" width="16.42578125" customWidth="1"/>
    <col min="1282" max="1282" width="23.5703125" bestFit="1" customWidth="1"/>
    <col min="1283" max="1283" width="31.42578125" customWidth="1"/>
    <col min="1284" max="1284" width="9.42578125"/>
    <col min="1285" max="1285" width="11.42578125" customWidth="1"/>
    <col min="1286" max="1288" width="9.42578125"/>
    <col min="1289" max="1289" width="10.42578125" bestFit="1" customWidth="1"/>
    <col min="1290" max="1291" width="9.42578125"/>
    <col min="1292" max="1292" width="12.5703125" bestFit="1" customWidth="1"/>
    <col min="1293" max="1536" width="9.42578125"/>
    <col min="1537" max="1537" width="16.42578125" customWidth="1"/>
    <col min="1538" max="1538" width="23.5703125" bestFit="1" customWidth="1"/>
    <col min="1539" max="1539" width="31.42578125" customWidth="1"/>
    <col min="1540" max="1540" width="9.42578125"/>
    <col min="1541" max="1541" width="11.42578125" customWidth="1"/>
    <col min="1542" max="1544" width="9.42578125"/>
    <col min="1545" max="1545" width="10.42578125" bestFit="1" customWidth="1"/>
    <col min="1546" max="1547" width="9.42578125"/>
    <col min="1548" max="1548" width="12.5703125" bestFit="1" customWidth="1"/>
    <col min="1549" max="1792" width="9.42578125"/>
    <col min="1793" max="1793" width="16.42578125" customWidth="1"/>
    <col min="1794" max="1794" width="23.5703125" bestFit="1" customWidth="1"/>
    <col min="1795" max="1795" width="31.42578125" customWidth="1"/>
    <col min="1796" max="1796" width="9.42578125"/>
    <col min="1797" max="1797" width="11.42578125" customWidth="1"/>
    <col min="1798" max="1800" width="9.42578125"/>
    <col min="1801" max="1801" width="10.42578125" bestFit="1" customWidth="1"/>
    <col min="1802" max="1803" width="9.42578125"/>
    <col min="1804" max="1804" width="12.5703125" bestFit="1" customWidth="1"/>
    <col min="1805" max="2048" width="9.42578125"/>
    <col min="2049" max="2049" width="16.42578125" customWidth="1"/>
    <col min="2050" max="2050" width="23.5703125" bestFit="1" customWidth="1"/>
    <col min="2051" max="2051" width="31.42578125" customWidth="1"/>
    <col min="2052" max="2052" width="9.42578125"/>
    <col min="2053" max="2053" width="11.42578125" customWidth="1"/>
    <col min="2054" max="2056" width="9.42578125"/>
    <col min="2057" max="2057" width="10.42578125" bestFit="1" customWidth="1"/>
    <col min="2058" max="2059" width="9.42578125"/>
    <col min="2060" max="2060" width="12.5703125" bestFit="1" customWidth="1"/>
    <col min="2061" max="2304" width="9.42578125"/>
    <col min="2305" max="2305" width="16.42578125" customWidth="1"/>
    <col min="2306" max="2306" width="23.5703125" bestFit="1" customWidth="1"/>
    <col min="2307" max="2307" width="31.42578125" customWidth="1"/>
    <col min="2308" max="2308" width="9.42578125"/>
    <col min="2309" max="2309" width="11.42578125" customWidth="1"/>
    <col min="2310" max="2312" width="9.42578125"/>
    <col min="2313" max="2313" width="10.42578125" bestFit="1" customWidth="1"/>
    <col min="2314" max="2315" width="9.42578125"/>
    <col min="2316" max="2316" width="12.5703125" bestFit="1" customWidth="1"/>
    <col min="2317" max="2560" width="9.42578125"/>
    <col min="2561" max="2561" width="16.42578125" customWidth="1"/>
    <col min="2562" max="2562" width="23.5703125" bestFit="1" customWidth="1"/>
    <col min="2563" max="2563" width="31.42578125" customWidth="1"/>
    <col min="2564" max="2564" width="9.42578125"/>
    <col min="2565" max="2565" width="11.42578125" customWidth="1"/>
    <col min="2566" max="2568" width="9.42578125"/>
    <col min="2569" max="2569" width="10.42578125" bestFit="1" customWidth="1"/>
    <col min="2570" max="2571" width="9.42578125"/>
    <col min="2572" max="2572" width="12.5703125" bestFit="1" customWidth="1"/>
    <col min="2573" max="2816" width="9.42578125"/>
    <col min="2817" max="2817" width="16.42578125" customWidth="1"/>
    <col min="2818" max="2818" width="23.5703125" bestFit="1" customWidth="1"/>
    <col min="2819" max="2819" width="31.42578125" customWidth="1"/>
    <col min="2820" max="2820" width="9.42578125"/>
    <col min="2821" max="2821" width="11.42578125" customWidth="1"/>
    <col min="2822" max="2824" width="9.42578125"/>
    <col min="2825" max="2825" width="10.42578125" bestFit="1" customWidth="1"/>
    <col min="2826" max="2827" width="9.42578125"/>
    <col min="2828" max="2828" width="12.5703125" bestFit="1" customWidth="1"/>
    <col min="2829" max="3072" width="9.42578125"/>
    <col min="3073" max="3073" width="16.42578125" customWidth="1"/>
    <col min="3074" max="3074" width="23.5703125" bestFit="1" customWidth="1"/>
    <col min="3075" max="3075" width="31.42578125" customWidth="1"/>
    <col min="3076" max="3076" width="9.42578125"/>
    <col min="3077" max="3077" width="11.42578125" customWidth="1"/>
    <col min="3078" max="3080" width="9.42578125"/>
    <col min="3081" max="3081" width="10.42578125" bestFit="1" customWidth="1"/>
    <col min="3082" max="3083" width="9.42578125"/>
    <col min="3084" max="3084" width="12.5703125" bestFit="1" customWidth="1"/>
    <col min="3085" max="3328" width="9.42578125"/>
    <col min="3329" max="3329" width="16.42578125" customWidth="1"/>
    <col min="3330" max="3330" width="23.5703125" bestFit="1" customWidth="1"/>
    <col min="3331" max="3331" width="31.42578125" customWidth="1"/>
    <col min="3332" max="3332" width="9.42578125"/>
    <col min="3333" max="3333" width="11.42578125" customWidth="1"/>
    <col min="3334" max="3336" width="9.42578125"/>
    <col min="3337" max="3337" width="10.42578125" bestFit="1" customWidth="1"/>
    <col min="3338" max="3339" width="9.42578125"/>
    <col min="3340" max="3340" width="12.5703125" bestFit="1" customWidth="1"/>
    <col min="3341" max="3584" width="9.42578125"/>
    <col min="3585" max="3585" width="16.42578125" customWidth="1"/>
    <col min="3586" max="3586" width="23.5703125" bestFit="1" customWidth="1"/>
    <col min="3587" max="3587" width="31.42578125" customWidth="1"/>
    <col min="3588" max="3588" width="9.42578125"/>
    <col min="3589" max="3589" width="11.42578125" customWidth="1"/>
    <col min="3590" max="3592" width="9.42578125"/>
    <col min="3593" max="3593" width="10.42578125" bestFit="1" customWidth="1"/>
    <col min="3594" max="3595" width="9.42578125"/>
    <col min="3596" max="3596" width="12.5703125" bestFit="1" customWidth="1"/>
    <col min="3597" max="3840" width="9.42578125"/>
    <col min="3841" max="3841" width="16.42578125" customWidth="1"/>
    <col min="3842" max="3842" width="23.5703125" bestFit="1" customWidth="1"/>
    <col min="3843" max="3843" width="31.42578125" customWidth="1"/>
    <col min="3844" max="3844" width="9.42578125"/>
    <col min="3845" max="3845" width="11.42578125" customWidth="1"/>
    <col min="3846" max="3848" width="9.42578125"/>
    <col min="3849" max="3849" width="10.42578125" bestFit="1" customWidth="1"/>
    <col min="3850" max="3851" width="9.42578125"/>
    <col min="3852" max="3852" width="12.5703125" bestFit="1" customWidth="1"/>
    <col min="3853" max="4096" width="9.42578125"/>
    <col min="4097" max="4097" width="16.42578125" customWidth="1"/>
    <col min="4098" max="4098" width="23.5703125" bestFit="1" customWidth="1"/>
    <col min="4099" max="4099" width="31.42578125" customWidth="1"/>
    <col min="4100" max="4100" width="9.42578125"/>
    <col min="4101" max="4101" width="11.42578125" customWidth="1"/>
    <col min="4102" max="4104" width="9.42578125"/>
    <col min="4105" max="4105" width="10.42578125" bestFit="1" customWidth="1"/>
    <col min="4106" max="4107" width="9.42578125"/>
    <col min="4108" max="4108" width="12.5703125" bestFit="1" customWidth="1"/>
    <col min="4109" max="4352" width="9.42578125"/>
    <col min="4353" max="4353" width="16.42578125" customWidth="1"/>
    <col min="4354" max="4354" width="23.5703125" bestFit="1" customWidth="1"/>
    <col min="4355" max="4355" width="31.42578125" customWidth="1"/>
    <col min="4356" max="4356" width="9.42578125"/>
    <col min="4357" max="4357" width="11.42578125" customWidth="1"/>
    <col min="4358" max="4360" width="9.42578125"/>
    <col min="4361" max="4361" width="10.42578125" bestFit="1" customWidth="1"/>
    <col min="4362" max="4363" width="9.42578125"/>
    <col min="4364" max="4364" width="12.5703125" bestFit="1" customWidth="1"/>
    <col min="4365" max="4608" width="9.42578125"/>
    <col min="4609" max="4609" width="16.42578125" customWidth="1"/>
    <col min="4610" max="4610" width="23.5703125" bestFit="1" customWidth="1"/>
    <col min="4611" max="4611" width="31.42578125" customWidth="1"/>
    <col min="4612" max="4612" width="9.42578125"/>
    <col min="4613" max="4613" width="11.42578125" customWidth="1"/>
    <col min="4614" max="4616" width="9.42578125"/>
    <col min="4617" max="4617" width="10.42578125" bestFit="1" customWidth="1"/>
    <col min="4618" max="4619" width="9.42578125"/>
    <col min="4620" max="4620" width="12.5703125" bestFit="1" customWidth="1"/>
    <col min="4621" max="4864" width="9.42578125"/>
    <col min="4865" max="4865" width="16.42578125" customWidth="1"/>
    <col min="4866" max="4866" width="23.5703125" bestFit="1" customWidth="1"/>
    <col min="4867" max="4867" width="31.42578125" customWidth="1"/>
    <col min="4868" max="4868" width="9.42578125"/>
    <col min="4869" max="4869" width="11.42578125" customWidth="1"/>
    <col min="4870" max="4872" width="9.42578125"/>
    <col min="4873" max="4873" width="10.42578125" bestFit="1" customWidth="1"/>
    <col min="4874" max="4875" width="9.42578125"/>
    <col min="4876" max="4876" width="12.5703125" bestFit="1" customWidth="1"/>
    <col min="4877" max="5120" width="9.42578125"/>
    <col min="5121" max="5121" width="16.42578125" customWidth="1"/>
    <col min="5122" max="5122" width="23.5703125" bestFit="1" customWidth="1"/>
    <col min="5123" max="5123" width="31.42578125" customWidth="1"/>
    <col min="5124" max="5124" width="9.42578125"/>
    <col min="5125" max="5125" width="11.42578125" customWidth="1"/>
    <col min="5126" max="5128" width="9.42578125"/>
    <col min="5129" max="5129" width="10.42578125" bestFit="1" customWidth="1"/>
    <col min="5130" max="5131" width="9.42578125"/>
    <col min="5132" max="5132" width="12.5703125" bestFit="1" customWidth="1"/>
    <col min="5133" max="5376" width="9.42578125"/>
    <col min="5377" max="5377" width="16.42578125" customWidth="1"/>
    <col min="5378" max="5378" width="23.5703125" bestFit="1" customWidth="1"/>
    <col min="5379" max="5379" width="31.42578125" customWidth="1"/>
    <col min="5380" max="5380" width="9.42578125"/>
    <col min="5381" max="5381" width="11.42578125" customWidth="1"/>
    <col min="5382" max="5384" width="9.42578125"/>
    <col min="5385" max="5385" width="10.42578125" bestFit="1" customWidth="1"/>
    <col min="5386" max="5387" width="9.42578125"/>
    <col min="5388" max="5388" width="12.5703125" bestFit="1" customWidth="1"/>
    <col min="5389" max="5632" width="9.42578125"/>
    <col min="5633" max="5633" width="16.42578125" customWidth="1"/>
    <col min="5634" max="5634" width="23.5703125" bestFit="1" customWidth="1"/>
    <col min="5635" max="5635" width="31.42578125" customWidth="1"/>
    <col min="5636" max="5636" width="9.42578125"/>
    <col min="5637" max="5637" width="11.42578125" customWidth="1"/>
    <col min="5638" max="5640" width="9.42578125"/>
    <col min="5641" max="5641" width="10.42578125" bestFit="1" customWidth="1"/>
    <col min="5642" max="5643" width="9.42578125"/>
    <col min="5644" max="5644" width="12.5703125" bestFit="1" customWidth="1"/>
    <col min="5645" max="5888" width="9.42578125"/>
    <col min="5889" max="5889" width="16.42578125" customWidth="1"/>
    <col min="5890" max="5890" width="23.5703125" bestFit="1" customWidth="1"/>
    <col min="5891" max="5891" width="31.42578125" customWidth="1"/>
    <col min="5892" max="5892" width="9.42578125"/>
    <col min="5893" max="5893" width="11.42578125" customWidth="1"/>
    <col min="5894" max="5896" width="9.42578125"/>
    <col min="5897" max="5897" width="10.42578125" bestFit="1" customWidth="1"/>
    <col min="5898" max="5899" width="9.42578125"/>
    <col min="5900" max="5900" width="12.5703125" bestFit="1" customWidth="1"/>
    <col min="5901" max="6144" width="9.42578125"/>
    <col min="6145" max="6145" width="16.42578125" customWidth="1"/>
    <col min="6146" max="6146" width="23.5703125" bestFit="1" customWidth="1"/>
    <col min="6147" max="6147" width="31.42578125" customWidth="1"/>
    <col min="6148" max="6148" width="9.42578125"/>
    <col min="6149" max="6149" width="11.42578125" customWidth="1"/>
    <col min="6150" max="6152" width="9.42578125"/>
    <col min="6153" max="6153" width="10.42578125" bestFit="1" customWidth="1"/>
    <col min="6154" max="6155" width="9.42578125"/>
    <col min="6156" max="6156" width="12.5703125" bestFit="1" customWidth="1"/>
    <col min="6157" max="6400" width="9.42578125"/>
    <col min="6401" max="6401" width="16.42578125" customWidth="1"/>
    <col min="6402" max="6402" width="23.5703125" bestFit="1" customWidth="1"/>
    <col min="6403" max="6403" width="31.42578125" customWidth="1"/>
    <col min="6404" max="6404" width="9.42578125"/>
    <col min="6405" max="6405" width="11.42578125" customWidth="1"/>
    <col min="6406" max="6408" width="9.42578125"/>
    <col min="6409" max="6409" width="10.42578125" bestFit="1" customWidth="1"/>
    <col min="6410" max="6411" width="9.42578125"/>
    <col min="6412" max="6412" width="12.5703125" bestFit="1" customWidth="1"/>
    <col min="6413" max="6656" width="9.42578125"/>
    <col min="6657" max="6657" width="16.42578125" customWidth="1"/>
    <col min="6658" max="6658" width="23.5703125" bestFit="1" customWidth="1"/>
    <col min="6659" max="6659" width="31.42578125" customWidth="1"/>
    <col min="6660" max="6660" width="9.42578125"/>
    <col min="6661" max="6661" width="11.42578125" customWidth="1"/>
    <col min="6662" max="6664" width="9.42578125"/>
    <col min="6665" max="6665" width="10.42578125" bestFit="1" customWidth="1"/>
    <col min="6666" max="6667" width="9.42578125"/>
    <col min="6668" max="6668" width="12.5703125" bestFit="1" customWidth="1"/>
    <col min="6669" max="6912" width="9.42578125"/>
    <col min="6913" max="6913" width="16.42578125" customWidth="1"/>
    <col min="6914" max="6914" width="23.5703125" bestFit="1" customWidth="1"/>
    <col min="6915" max="6915" width="31.42578125" customWidth="1"/>
    <col min="6916" max="6916" width="9.42578125"/>
    <col min="6917" max="6917" width="11.42578125" customWidth="1"/>
    <col min="6918" max="6920" width="9.42578125"/>
    <col min="6921" max="6921" width="10.42578125" bestFit="1" customWidth="1"/>
    <col min="6922" max="6923" width="9.42578125"/>
    <col min="6924" max="6924" width="12.5703125" bestFit="1" customWidth="1"/>
    <col min="6925" max="7168" width="9.42578125"/>
    <col min="7169" max="7169" width="16.42578125" customWidth="1"/>
    <col min="7170" max="7170" width="23.5703125" bestFit="1" customWidth="1"/>
    <col min="7171" max="7171" width="31.42578125" customWidth="1"/>
    <col min="7172" max="7172" width="9.42578125"/>
    <col min="7173" max="7173" width="11.42578125" customWidth="1"/>
    <col min="7174" max="7176" width="9.42578125"/>
    <col min="7177" max="7177" width="10.42578125" bestFit="1" customWidth="1"/>
    <col min="7178" max="7179" width="9.42578125"/>
    <col min="7180" max="7180" width="12.5703125" bestFit="1" customWidth="1"/>
    <col min="7181" max="7424" width="9.42578125"/>
    <col min="7425" max="7425" width="16.42578125" customWidth="1"/>
    <col min="7426" max="7426" width="23.5703125" bestFit="1" customWidth="1"/>
    <col min="7427" max="7427" width="31.42578125" customWidth="1"/>
    <col min="7428" max="7428" width="9.42578125"/>
    <col min="7429" max="7429" width="11.42578125" customWidth="1"/>
    <col min="7430" max="7432" width="9.42578125"/>
    <col min="7433" max="7433" width="10.42578125" bestFit="1" customWidth="1"/>
    <col min="7434" max="7435" width="9.42578125"/>
    <col min="7436" max="7436" width="12.5703125" bestFit="1" customWidth="1"/>
    <col min="7437" max="7680" width="9.42578125"/>
    <col min="7681" max="7681" width="16.42578125" customWidth="1"/>
    <col min="7682" max="7682" width="23.5703125" bestFit="1" customWidth="1"/>
    <col min="7683" max="7683" width="31.42578125" customWidth="1"/>
    <col min="7684" max="7684" width="9.42578125"/>
    <col min="7685" max="7685" width="11.42578125" customWidth="1"/>
    <col min="7686" max="7688" width="9.42578125"/>
    <col min="7689" max="7689" width="10.42578125" bestFit="1" customWidth="1"/>
    <col min="7690" max="7691" width="9.42578125"/>
    <col min="7692" max="7692" width="12.5703125" bestFit="1" customWidth="1"/>
    <col min="7693" max="7936" width="9.42578125"/>
    <col min="7937" max="7937" width="16.42578125" customWidth="1"/>
    <col min="7938" max="7938" width="23.5703125" bestFit="1" customWidth="1"/>
    <col min="7939" max="7939" width="31.42578125" customWidth="1"/>
    <col min="7940" max="7940" width="9.42578125"/>
    <col min="7941" max="7941" width="11.42578125" customWidth="1"/>
    <col min="7942" max="7944" width="9.42578125"/>
    <col min="7945" max="7945" width="10.42578125" bestFit="1" customWidth="1"/>
    <col min="7946" max="7947" width="9.42578125"/>
    <col min="7948" max="7948" width="12.5703125" bestFit="1" customWidth="1"/>
    <col min="7949" max="8192" width="9.42578125"/>
    <col min="8193" max="8193" width="16.42578125" customWidth="1"/>
    <col min="8194" max="8194" width="23.5703125" bestFit="1" customWidth="1"/>
    <col min="8195" max="8195" width="31.42578125" customWidth="1"/>
    <col min="8196" max="8196" width="9.42578125"/>
    <col min="8197" max="8197" width="11.42578125" customWidth="1"/>
    <col min="8198" max="8200" width="9.42578125"/>
    <col min="8201" max="8201" width="10.42578125" bestFit="1" customWidth="1"/>
    <col min="8202" max="8203" width="9.42578125"/>
    <col min="8204" max="8204" width="12.5703125" bestFit="1" customWidth="1"/>
    <col min="8205" max="8448" width="9.42578125"/>
    <col min="8449" max="8449" width="16.42578125" customWidth="1"/>
    <col min="8450" max="8450" width="23.5703125" bestFit="1" customWidth="1"/>
    <col min="8451" max="8451" width="31.42578125" customWidth="1"/>
    <col min="8452" max="8452" width="9.42578125"/>
    <col min="8453" max="8453" width="11.42578125" customWidth="1"/>
    <col min="8454" max="8456" width="9.42578125"/>
    <col min="8457" max="8457" width="10.42578125" bestFit="1" customWidth="1"/>
    <col min="8458" max="8459" width="9.42578125"/>
    <col min="8460" max="8460" width="12.5703125" bestFit="1" customWidth="1"/>
    <col min="8461" max="8704" width="9.42578125"/>
    <col min="8705" max="8705" width="16.42578125" customWidth="1"/>
    <col min="8706" max="8706" width="23.5703125" bestFit="1" customWidth="1"/>
    <col min="8707" max="8707" width="31.42578125" customWidth="1"/>
    <col min="8708" max="8708" width="9.42578125"/>
    <col min="8709" max="8709" width="11.42578125" customWidth="1"/>
    <col min="8710" max="8712" width="9.42578125"/>
    <col min="8713" max="8713" width="10.42578125" bestFit="1" customWidth="1"/>
    <col min="8714" max="8715" width="9.42578125"/>
    <col min="8716" max="8716" width="12.5703125" bestFit="1" customWidth="1"/>
    <col min="8717" max="8960" width="9.42578125"/>
    <col min="8961" max="8961" width="16.42578125" customWidth="1"/>
    <col min="8962" max="8962" width="23.5703125" bestFit="1" customWidth="1"/>
    <col min="8963" max="8963" width="31.42578125" customWidth="1"/>
    <col min="8964" max="8964" width="9.42578125"/>
    <col min="8965" max="8965" width="11.42578125" customWidth="1"/>
    <col min="8966" max="8968" width="9.42578125"/>
    <col min="8969" max="8969" width="10.42578125" bestFit="1" customWidth="1"/>
    <col min="8970" max="8971" width="9.42578125"/>
    <col min="8972" max="8972" width="12.5703125" bestFit="1" customWidth="1"/>
    <col min="8973" max="9216" width="9.42578125"/>
    <col min="9217" max="9217" width="16.42578125" customWidth="1"/>
    <col min="9218" max="9218" width="23.5703125" bestFit="1" customWidth="1"/>
    <col min="9219" max="9219" width="31.42578125" customWidth="1"/>
    <col min="9220" max="9220" width="9.42578125"/>
    <col min="9221" max="9221" width="11.42578125" customWidth="1"/>
    <col min="9222" max="9224" width="9.42578125"/>
    <col min="9225" max="9225" width="10.42578125" bestFit="1" customWidth="1"/>
    <col min="9226" max="9227" width="9.42578125"/>
    <col min="9228" max="9228" width="12.5703125" bestFit="1" customWidth="1"/>
    <col min="9229" max="9472" width="9.42578125"/>
    <col min="9473" max="9473" width="16.42578125" customWidth="1"/>
    <col min="9474" max="9474" width="23.5703125" bestFit="1" customWidth="1"/>
    <col min="9475" max="9475" width="31.42578125" customWidth="1"/>
    <col min="9476" max="9476" width="9.42578125"/>
    <col min="9477" max="9477" width="11.42578125" customWidth="1"/>
    <col min="9478" max="9480" width="9.42578125"/>
    <col min="9481" max="9481" width="10.42578125" bestFit="1" customWidth="1"/>
    <col min="9482" max="9483" width="9.42578125"/>
    <col min="9484" max="9484" width="12.5703125" bestFit="1" customWidth="1"/>
    <col min="9485" max="9728" width="9.42578125"/>
    <col min="9729" max="9729" width="16.42578125" customWidth="1"/>
    <col min="9730" max="9730" width="23.5703125" bestFit="1" customWidth="1"/>
    <col min="9731" max="9731" width="31.42578125" customWidth="1"/>
    <col min="9732" max="9732" width="9.42578125"/>
    <col min="9733" max="9733" width="11.42578125" customWidth="1"/>
    <col min="9734" max="9736" width="9.42578125"/>
    <col min="9737" max="9737" width="10.42578125" bestFit="1" customWidth="1"/>
    <col min="9738" max="9739" width="9.42578125"/>
    <col min="9740" max="9740" width="12.5703125" bestFit="1" customWidth="1"/>
    <col min="9741" max="9984" width="9.42578125"/>
    <col min="9985" max="9985" width="16.42578125" customWidth="1"/>
    <col min="9986" max="9986" width="23.5703125" bestFit="1" customWidth="1"/>
    <col min="9987" max="9987" width="31.42578125" customWidth="1"/>
    <col min="9988" max="9988" width="9.42578125"/>
    <col min="9989" max="9989" width="11.42578125" customWidth="1"/>
    <col min="9990" max="9992" width="9.42578125"/>
    <col min="9993" max="9993" width="10.42578125" bestFit="1" customWidth="1"/>
    <col min="9994" max="9995" width="9.42578125"/>
    <col min="9996" max="9996" width="12.5703125" bestFit="1" customWidth="1"/>
    <col min="9997" max="10240" width="9.42578125"/>
    <col min="10241" max="10241" width="16.42578125" customWidth="1"/>
    <col min="10242" max="10242" width="23.5703125" bestFit="1" customWidth="1"/>
    <col min="10243" max="10243" width="31.42578125" customWidth="1"/>
    <col min="10244" max="10244" width="9.42578125"/>
    <col min="10245" max="10245" width="11.42578125" customWidth="1"/>
    <col min="10246" max="10248" width="9.42578125"/>
    <col min="10249" max="10249" width="10.42578125" bestFit="1" customWidth="1"/>
    <col min="10250" max="10251" width="9.42578125"/>
    <col min="10252" max="10252" width="12.5703125" bestFit="1" customWidth="1"/>
    <col min="10253" max="10496" width="9.42578125"/>
    <col min="10497" max="10497" width="16.42578125" customWidth="1"/>
    <col min="10498" max="10498" width="23.5703125" bestFit="1" customWidth="1"/>
    <col min="10499" max="10499" width="31.42578125" customWidth="1"/>
    <col min="10500" max="10500" width="9.42578125"/>
    <col min="10501" max="10501" width="11.42578125" customWidth="1"/>
    <col min="10502" max="10504" width="9.42578125"/>
    <col min="10505" max="10505" width="10.42578125" bestFit="1" customWidth="1"/>
    <col min="10506" max="10507" width="9.42578125"/>
    <col min="10508" max="10508" width="12.5703125" bestFit="1" customWidth="1"/>
    <col min="10509" max="10752" width="9.42578125"/>
    <col min="10753" max="10753" width="16.42578125" customWidth="1"/>
    <col min="10754" max="10754" width="23.5703125" bestFit="1" customWidth="1"/>
    <col min="10755" max="10755" width="31.42578125" customWidth="1"/>
    <col min="10756" max="10756" width="9.42578125"/>
    <col min="10757" max="10757" width="11.42578125" customWidth="1"/>
    <col min="10758" max="10760" width="9.42578125"/>
    <col min="10761" max="10761" width="10.42578125" bestFit="1" customWidth="1"/>
    <col min="10762" max="10763" width="9.42578125"/>
    <col min="10764" max="10764" width="12.5703125" bestFit="1" customWidth="1"/>
    <col min="10765" max="11008" width="9.42578125"/>
    <col min="11009" max="11009" width="16.42578125" customWidth="1"/>
    <col min="11010" max="11010" width="23.5703125" bestFit="1" customWidth="1"/>
    <col min="11011" max="11011" width="31.42578125" customWidth="1"/>
    <col min="11012" max="11012" width="9.42578125"/>
    <col min="11013" max="11013" width="11.42578125" customWidth="1"/>
    <col min="11014" max="11016" width="9.42578125"/>
    <col min="11017" max="11017" width="10.42578125" bestFit="1" customWidth="1"/>
    <col min="11018" max="11019" width="9.42578125"/>
    <col min="11020" max="11020" width="12.5703125" bestFit="1" customWidth="1"/>
    <col min="11021" max="11264" width="9.42578125"/>
    <col min="11265" max="11265" width="16.42578125" customWidth="1"/>
    <col min="11266" max="11266" width="23.5703125" bestFit="1" customWidth="1"/>
    <col min="11267" max="11267" width="31.42578125" customWidth="1"/>
    <col min="11268" max="11268" width="9.42578125"/>
    <col min="11269" max="11269" width="11.42578125" customWidth="1"/>
    <col min="11270" max="11272" width="9.42578125"/>
    <col min="11273" max="11273" width="10.42578125" bestFit="1" customWidth="1"/>
    <col min="11274" max="11275" width="9.42578125"/>
    <col min="11276" max="11276" width="12.5703125" bestFit="1" customWidth="1"/>
    <col min="11277" max="11520" width="9.42578125"/>
    <col min="11521" max="11521" width="16.42578125" customWidth="1"/>
    <col min="11522" max="11522" width="23.5703125" bestFit="1" customWidth="1"/>
    <col min="11523" max="11523" width="31.42578125" customWidth="1"/>
    <col min="11524" max="11524" width="9.42578125"/>
    <col min="11525" max="11525" width="11.42578125" customWidth="1"/>
    <col min="11526" max="11528" width="9.42578125"/>
    <col min="11529" max="11529" width="10.42578125" bestFit="1" customWidth="1"/>
    <col min="11530" max="11531" width="9.42578125"/>
    <col min="11532" max="11532" width="12.5703125" bestFit="1" customWidth="1"/>
    <col min="11533" max="11776" width="9.42578125"/>
    <col min="11777" max="11777" width="16.42578125" customWidth="1"/>
    <col min="11778" max="11778" width="23.5703125" bestFit="1" customWidth="1"/>
    <col min="11779" max="11779" width="31.42578125" customWidth="1"/>
    <col min="11780" max="11780" width="9.42578125"/>
    <col min="11781" max="11781" width="11.42578125" customWidth="1"/>
    <col min="11782" max="11784" width="9.42578125"/>
    <col min="11785" max="11785" width="10.42578125" bestFit="1" customWidth="1"/>
    <col min="11786" max="11787" width="9.42578125"/>
    <col min="11788" max="11788" width="12.5703125" bestFit="1" customWidth="1"/>
    <col min="11789" max="12032" width="9.42578125"/>
    <col min="12033" max="12033" width="16.42578125" customWidth="1"/>
    <col min="12034" max="12034" width="23.5703125" bestFit="1" customWidth="1"/>
    <col min="12035" max="12035" width="31.42578125" customWidth="1"/>
    <col min="12036" max="12036" width="9.42578125"/>
    <col min="12037" max="12037" width="11.42578125" customWidth="1"/>
    <col min="12038" max="12040" width="9.42578125"/>
    <col min="12041" max="12041" width="10.42578125" bestFit="1" customWidth="1"/>
    <col min="12042" max="12043" width="9.42578125"/>
    <col min="12044" max="12044" width="12.5703125" bestFit="1" customWidth="1"/>
    <col min="12045" max="12288" width="9.42578125"/>
    <col min="12289" max="12289" width="16.42578125" customWidth="1"/>
    <col min="12290" max="12290" width="23.5703125" bestFit="1" customWidth="1"/>
    <col min="12291" max="12291" width="31.42578125" customWidth="1"/>
    <col min="12292" max="12292" width="9.42578125"/>
    <col min="12293" max="12293" width="11.42578125" customWidth="1"/>
    <col min="12294" max="12296" width="9.42578125"/>
    <col min="12297" max="12297" width="10.42578125" bestFit="1" customWidth="1"/>
    <col min="12298" max="12299" width="9.42578125"/>
    <col min="12300" max="12300" width="12.5703125" bestFit="1" customWidth="1"/>
    <col min="12301" max="12544" width="9.42578125"/>
    <col min="12545" max="12545" width="16.42578125" customWidth="1"/>
    <col min="12546" max="12546" width="23.5703125" bestFit="1" customWidth="1"/>
    <col min="12547" max="12547" width="31.42578125" customWidth="1"/>
    <col min="12548" max="12548" width="9.42578125"/>
    <col min="12549" max="12549" width="11.42578125" customWidth="1"/>
    <col min="12550" max="12552" width="9.42578125"/>
    <col min="12553" max="12553" width="10.42578125" bestFit="1" customWidth="1"/>
    <col min="12554" max="12555" width="9.42578125"/>
    <col min="12556" max="12556" width="12.5703125" bestFit="1" customWidth="1"/>
    <col min="12557" max="12800" width="9.42578125"/>
    <col min="12801" max="12801" width="16.42578125" customWidth="1"/>
    <col min="12802" max="12802" width="23.5703125" bestFit="1" customWidth="1"/>
    <col min="12803" max="12803" width="31.42578125" customWidth="1"/>
    <col min="12804" max="12804" width="9.42578125"/>
    <col min="12805" max="12805" width="11.42578125" customWidth="1"/>
    <col min="12806" max="12808" width="9.42578125"/>
    <col min="12809" max="12809" width="10.42578125" bestFit="1" customWidth="1"/>
    <col min="12810" max="12811" width="9.42578125"/>
    <col min="12812" max="12812" width="12.5703125" bestFit="1" customWidth="1"/>
    <col min="12813" max="13056" width="9.42578125"/>
    <col min="13057" max="13057" width="16.42578125" customWidth="1"/>
    <col min="13058" max="13058" width="23.5703125" bestFit="1" customWidth="1"/>
    <col min="13059" max="13059" width="31.42578125" customWidth="1"/>
    <col min="13060" max="13060" width="9.42578125"/>
    <col min="13061" max="13061" width="11.42578125" customWidth="1"/>
    <col min="13062" max="13064" width="9.42578125"/>
    <col min="13065" max="13065" width="10.42578125" bestFit="1" customWidth="1"/>
    <col min="13066" max="13067" width="9.42578125"/>
    <col min="13068" max="13068" width="12.5703125" bestFit="1" customWidth="1"/>
    <col min="13069" max="13312" width="9.42578125"/>
    <col min="13313" max="13313" width="16.42578125" customWidth="1"/>
    <col min="13314" max="13314" width="23.5703125" bestFit="1" customWidth="1"/>
    <col min="13315" max="13315" width="31.42578125" customWidth="1"/>
    <col min="13316" max="13316" width="9.42578125"/>
    <col min="13317" max="13317" width="11.42578125" customWidth="1"/>
    <col min="13318" max="13320" width="9.42578125"/>
    <col min="13321" max="13321" width="10.42578125" bestFit="1" customWidth="1"/>
    <col min="13322" max="13323" width="9.42578125"/>
    <col min="13324" max="13324" width="12.5703125" bestFit="1" customWidth="1"/>
    <col min="13325" max="13568" width="9.42578125"/>
    <col min="13569" max="13569" width="16.42578125" customWidth="1"/>
    <col min="13570" max="13570" width="23.5703125" bestFit="1" customWidth="1"/>
    <col min="13571" max="13571" width="31.42578125" customWidth="1"/>
    <col min="13572" max="13572" width="9.42578125"/>
    <col min="13573" max="13573" width="11.42578125" customWidth="1"/>
    <col min="13574" max="13576" width="9.42578125"/>
    <col min="13577" max="13577" width="10.42578125" bestFit="1" customWidth="1"/>
    <col min="13578" max="13579" width="9.42578125"/>
    <col min="13580" max="13580" width="12.5703125" bestFit="1" customWidth="1"/>
    <col min="13581" max="13824" width="9.42578125"/>
    <col min="13825" max="13825" width="16.42578125" customWidth="1"/>
    <col min="13826" max="13826" width="23.5703125" bestFit="1" customWidth="1"/>
    <col min="13827" max="13827" width="31.42578125" customWidth="1"/>
    <col min="13828" max="13828" width="9.42578125"/>
    <col min="13829" max="13829" width="11.42578125" customWidth="1"/>
    <col min="13830" max="13832" width="9.42578125"/>
    <col min="13833" max="13833" width="10.42578125" bestFit="1" customWidth="1"/>
    <col min="13834" max="13835" width="9.42578125"/>
    <col min="13836" max="13836" width="12.5703125" bestFit="1" customWidth="1"/>
    <col min="13837" max="14080" width="9.42578125"/>
    <col min="14081" max="14081" width="16.42578125" customWidth="1"/>
    <col min="14082" max="14082" width="23.5703125" bestFit="1" customWidth="1"/>
    <col min="14083" max="14083" width="31.42578125" customWidth="1"/>
    <col min="14084" max="14084" width="9.42578125"/>
    <col min="14085" max="14085" width="11.42578125" customWidth="1"/>
    <col min="14086" max="14088" width="9.42578125"/>
    <col min="14089" max="14089" width="10.42578125" bestFit="1" customWidth="1"/>
    <col min="14090" max="14091" width="9.42578125"/>
    <col min="14092" max="14092" width="12.5703125" bestFit="1" customWidth="1"/>
    <col min="14093" max="14336" width="9.42578125"/>
    <col min="14337" max="14337" width="16.42578125" customWidth="1"/>
    <col min="14338" max="14338" width="23.5703125" bestFit="1" customWidth="1"/>
    <col min="14339" max="14339" width="31.42578125" customWidth="1"/>
    <col min="14340" max="14340" width="9.42578125"/>
    <col min="14341" max="14341" width="11.42578125" customWidth="1"/>
    <col min="14342" max="14344" width="9.42578125"/>
    <col min="14345" max="14345" width="10.42578125" bestFit="1" customWidth="1"/>
    <col min="14346" max="14347" width="9.42578125"/>
    <col min="14348" max="14348" width="12.5703125" bestFit="1" customWidth="1"/>
    <col min="14349" max="14592" width="9.42578125"/>
    <col min="14593" max="14593" width="16.42578125" customWidth="1"/>
    <col min="14594" max="14594" width="23.5703125" bestFit="1" customWidth="1"/>
    <col min="14595" max="14595" width="31.42578125" customWidth="1"/>
    <col min="14596" max="14596" width="9.42578125"/>
    <col min="14597" max="14597" width="11.42578125" customWidth="1"/>
    <col min="14598" max="14600" width="9.42578125"/>
    <col min="14601" max="14601" width="10.42578125" bestFit="1" customWidth="1"/>
    <col min="14602" max="14603" width="9.42578125"/>
    <col min="14604" max="14604" width="12.5703125" bestFit="1" customWidth="1"/>
    <col min="14605" max="14848" width="9.42578125"/>
    <col min="14849" max="14849" width="16.42578125" customWidth="1"/>
    <col min="14850" max="14850" width="23.5703125" bestFit="1" customWidth="1"/>
    <col min="14851" max="14851" width="31.42578125" customWidth="1"/>
    <col min="14852" max="14852" width="9.42578125"/>
    <col min="14853" max="14853" width="11.42578125" customWidth="1"/>
    <col min="14854" max="14856" width="9.42578125"/>
    <col min="14857" max="14857" width="10.42578125" bestFit="1" customWidth="1"/>
    <col min="14858" max="14859" width="9.42578125"/>
    <col min="14860" max="14860" width="12.5703125" bestFit="1" customWidth="1"/>
    <col min="14861" max="15104" width="9.42578125"/>
    <col min="15105" max="15105" width="16.42578125" customWidth="1"/>
    <col min="15106" max="15106" width="23.5703125" bestFit="1" customWidth="1"/>
    <col min="15107" max="15107" width="31.42578125" customWidth="1"/>
    <col min="15108" max="15108" width="9.42578125"/>
    <col min="15109" max="15109" width="11.42578125" customWidth="1"/>
    <col min="15110" max="15112" width="9.42578125"/>
    <col min="15113" max="15113" width="10.42578125" bestFit="1" customWidth="1"/>
    <col min="15114" max="15115" width="9.42578125"/>
    <col min="15116" max="15116" width="12.5703125" bestFit="1" customWidth="1"/>
    <col min="15117" max="15360" width="9.42578125"/>
    <col min="15361" max="15361" width="16.42578125" customWidth="1"/>
    <col min="15362" max="15362" width="23.5703125" bestFit="1" customWidth="1"/>
    <col min="15363" max="15363" width="31.42578125" customWidth="1"/>
    <col min="15364" max="15364" width="9.42578125"/>
    <col min="15365" max="15365" width="11.42578125" customWidth="1"/>
    <col min="15366" max="15368" width="9.42578125"/>
    <col min="15369" max="15369" width="10.42578125" bestFit="1" customWidth="1"/>
    <col min="15370" max="15371" width="9.42578125"/>
    <col min="15372" max="15372" width="12.5703125" bestFit="1" customWidth="1"/>
    <col min="15373" max="15616" width="9.42578125"/>
    <col min="15617" max="15617" width="16.42578125" customWidth="1"/>
    <col min="15618" max="15618" width="23.5703125" bestFit="1" customWidth="1"/>
    <col min="15619" max="15619" width="31.42578125" customWidth="1"/>
    <col min="15620" max="15620" width="9.42578125"/>
    <col min="15621" max="15621" width="11.42578125" customWidth="1"/>
    <col min="15622" max="15624" width="9.42578125"/>
    <col min="15625" max="15625" width="10.42578125" bestFit="1" customWidth="1"/>
    <col min="15626" max="15627" width="9.42578125"/>
    <col min="15628" max="15628" width="12.5703125" bestFit="1" customWidth="1"/>
    <col min="15629" max="15872" width="9.42578125"/>
    <col min="15873" max="15873" width="16.42578125" customWidth="1"/>
    <col min="15874" max="15874" width="23.5703125" bestFit="1" customWidth="1"/>
    <col min="15875" max="15875" width="31.42578125" customWidth="1"/>
    <col min="15876" max="15876" width="9.42578125"/>
    <col min="15877" max="15877" width="11.42578125" customWidth="1"/>
    <col min="15878" max="15880" width="9.42578125"/>
    <col min="15881" max="15881" width="10.42578125" bestFit="1" customWidth="1"/>
    <col min="15882" max="15883" width="9.42578125"/>
    <col min="15884" max="15884" width="12.5703125" bestFit="1" customWidth="1"/>
    <col min="15885" max="16128" width="9.42578125"/>
    <col min="16129" max="16129" width="16.42578125" customWidth="1"/>
    <col min="16130" max="16130" width="23.5703125" bestFit="1" customWidth="1"/>
    <col min="16131" max="16131" width="31.42578125" customWidth="1"/>
    <col min="16132" max="16132" width="9.42578125"/>
    <col min="16133" max="16133" width="11.42578125" customWidth="1"/>
    <col min="16134" max="16136" width="9.42578125"/>
    <col min="16137" max="16137" width="10.42578125" bestFit="1" customWidth="1"/>
    <col min="16138" max="16139" width="9.42578125"/>
    <col min="16140" max="16140" width="12.5703125" bestFit="1" customWidth="1"/>
    <col min="16141" max="16384" width="9.42578125"/>
  </cols>
  <sheetData>
    <row r="1" spans="1:15" ht="26.25">
      <c r="A1" s="5" t="s">
        <v>0</v>
      </c>
      <c r="B1" s="5" t="s">
        <v>1</v>
      </c>
      <c r="C1" s="5" t="s">
        <v>2</v>
      </c>
      <c r="D1" s="5" t="s">
        <v>3</v>
      </c>
      <c r="E1" s="5" t="s">
        <v>6</v>
      </c>
      <c r="F1" s="5" t="s">
        <v>7</v>
      </c>
      <c r="G1" s="5" t="s">
        <v>383</v>
      </c>
    </row>
    <row r="2" spans="1:15">
      <c r="A2" s="1" t="s">
        <v>1372</v>
      </c>
      <c r="B2" s="1"/>
      <c r="C2" s="1"/>
      <c r="D2" s="1"/>
      <c r="E2" s="3"/>
      <c r="F2" s="1"/>
      <c r="G2" s="77" t="e">
        <f>IF(C2="-","",VLOOKUP(C2,StarCAM_Issuers_Table,2,0))</f>
        <v>#N/A</v>
      </c>
    </row>
    <row r="4" spans="1:15">
      <c r="A4" s="6"/>
      <c r="C4" s="61"/>
      <c r="E4" s="61"/>
    </row>
    <row r="5" spans="1:15">
      <c r="B5" s="61"/>
      <c r="D5" s="61"/>
      <c r="F5" s="61"/>
      <c r="G5" s="61"/>
      <c r="H5" s="61"/>
      <c r="I5" s="61"/>
      <c r="J5" s="61"/>
    </row>
    <row r="6" spans="1:15" ht="77.25">
      <c r="A6" s="5" t="s">
        <v>9</v>
      </c>
      <c r="B6" s="5" t="s">
        <v>10</v>
      </c>
      <c r="C6" s="5" t="s">
        <v>11</v>
      </c>
      <c r="D6" s="5" t="s">
        <v>1787</v>
      </c>
      <c r="E6" s="5" t="s">
        <v>1788</v>
      </c>
      <c r="F6" s="5" t="s">
        <v>13</v>
      </c>
      <c r="G6" s="5" t="s">
        <v>14</v>
      </c>
      <c r="H6" s="5" t="s">
        <v>6293</v>
      </c>
      <c r="I6" s="5" t="s">
        <v>1373</v>
      </c>
      <c r="J6" s="5" t="s">
        <v>1374</v>
      </c>
      <c r="K6" s="5" t="s">
        <v>1375</v>
      </c>
      <c r="L6" s="5" t="s">
        <v>1376</v>
      </c>
      <c r="M6" s="5" t="s">
        <v>17</v>
      </c>
      <c r="N6" s="189" t="s">
        <v>186</v>
      </c>
      <c r="O6" s="189" t="s">
        <v>1401</v>
      </c>
    </row>
    <row r="7" spans="1:15">
      <c r="A7" s="1"/>
      <c r="B7" s="1"/>
      <c r="C7" s="97"/>
      <c r="D7" s="97"/>
      <c r="E7" s="97"/>
      <c r="F7" s="1"/>
      <c r="G7" s="1"/>
      <c r="H7" s="1"/>
      <c r="I7" s="188"/>
      <c r="J7" s="188"/>
      <c r="K7" s="188"/>
      <c r="L7" s="188"/>
      <c r="M7" s="1"/>
      <c r="N7" s="1" t="str">
        <f>IF(ISERROR(VLOOKUP(C2,WC_ISIN_Lookup,2,)),"",VLOOKUP(C2,WC_ISIN_Lookup,2,))</f>
        <v/>
      </c>
      <c r="O7" s="97"/>
    </row>
    <row r="9" spans="1:15">
      <c r="A9" s="190"/>
      <c r="C9" s="190"/>
      <c r="E9" s="190"/>
      <c r="H9" t="s">
        <v>6292</v>
      </c>
    </row>
    <row r="10" spans="1:15">
      <c r="A10" s="190"/>
      <c r="B10" s="190"/>
      <c r="C10" s="190"/>
      <c r="D10" s="190"/>
      <c r="E10" s="190"/>
      <c r="F10" s="190"/>
      <c r="G10" s="190"/>
      <c r="H10" s="190"/>
      <c r="I10" s="190"/>
      <c r="J10" s="190"/>
      <c r="K10" s="190"/>
    </row>
    <row r="11" spans="1:15">
      <c r="A11" s="190"/>
      <c r="B11" s="190"/>
      <c r="C11" s="190"/>
      <c r="D11" s="190"/>
      <c r="E11" s="190"/>
      <c r="F11" s="190"/>
      <c r="G11" s="190"/>
      <c r="H11" s="190"/>
      <c r="I11" s="190"/>
      <c r="J11" s="190"/>
      <c r="K11" s="190"/>
    </row>
    <row r="12" spans="1:15">
      <c r="A12" s="190"/>
      <c r="B12" s="190"/>
      <c r="C12" s="190"/>
      <c r="D12" s="190"/>
      <c r="E12" s="190"/>
      <c r="F12" s="190"/>
      <c r="G12" s="190"/>
      <c r="H12" s="190"/>
      <c r="I12" s="190"/>
      <c r="J12" s="190"/>
      <c r="K12" s="190"/>
    </row>
    <row r="13" spans="1:15">
      <c r="A13" s="190"/>
      <c r="B13" s="190"/>
      <c r="C13" s="190"/>
      <c r="D13" s="190"/>
      <c r="E13" s="190"/>
      <c r="F13" s="190"/>
      <c r="G13" s="190"/>
      <c r="H13" s="190"/>
      <c r="I13" s="190"/>
      <c r="J13" s="190"/>
      <c r="K13" s="190"/>
    </row>
    <row r="14" spans="1:15">
      <c r="A14" s="190"/>
      <c r="B14" s="190"/>
      <c r="C14" s="190"/>
      <c r="D14" s="190"/>
      <c r="E14" s="190"/>
      <c r="F14" s="190"/>
      <c r="G14" s="190"/>
      <c r="H14" s="190"/>
      <c r="I14" s="190"/>
      <c r="J14" s="190"/>
      <c r="K14" s="190"/>
    </row>
    <row r="15" spans="1:15">
      <c r="A15" s="190"/>
    </row>
    <row r="16" spans="1:15">
      <c r="A16" s="190"/>
    </row>
    <row r="17" spans="1:1">
      <c r="A17" s="190"/>
    </row>
    <row r="18" spans="1:1">
      <c r="A18" s="190"/>
    </row>
  </sheetData>
  <dataValidations count="11">
    <dataValidation type="list" errorStyle="information" allowBlank="1" showInputMessage="1" sqref="WVK983037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C65533 IY65533 SU65533 ACQ65533 AMM65533 AWI65533 BGE65533 BQA65533 BZW65533 CJS65533 CTO65533 DDK65533 DNG65533 DXC65533 EGY65533 EQU65533 FAQ65533 FKM65533 FUI65533 GEE65533 GOA65533 GXW65533 HHS65533 HRO65533 IBK65533 ILG65533 IVC65533 JEY65533 JOU65533 JYQ65533 KIM65533 KSI65533 LCE65533 LMA65533 LVW65533 MFS65533 MPO65533 MZK65533 NJG65533 NTC65533 OCY65533 OMU65533 OWQ65533 PGM65533 PQI65533 QAE65533 QKA65533 QTW65533 RDS65533 RNO65533 RXK65533 SHG65533 SRC65533 TAY65533 TKU65533 TUQ65533 UEM65533 UOI65533 UYE65533 VIA65533 VRW65533 WBS65533 WLO65533 WVK65533 C131069 IY131069 SU131069 ACQ131069 AMM131069 AWI131069 BGE131069 BQA131069 BZW131069 CJS131069 CTO131069 DDK131069 DNG131069 DXC131069 EGY131069 EQU131069 FAQ131069 FKM131069 FUI131069 GEE131069 GOA131069 GXW131069 HHS131069 HRO131069 IBK131069 ILG131069 IVC131069 JEY131069 JOU131069 JYQ131069 KIM131069 KSI131069 LCE131069 LMA131069 LVW131069 MFS131069 MPO131069 MZK131069 NJG131069 NTC131069 OCY131069 OMU131069 OWQ131069 PGM131069 PQI131069 QAE131069 QKA131069 QTW131069 RDS131069 RNO131069 RXK131069 SHG131069 SRC131069 TAY131069 TKU131069 TUQ131069 UEM131069 UOI131069 UYE131069 VIA131069 VRW131069 WBS131069 WLO131069 WVK131069 C196605 IY196605 SU196605 ACQ196605 AMM196605 AWI196605 BGE196605 BQA196605 BZW196605 CJS196605 CTO196605 DDK196605 DNG196605 DXC196605 EGY196605 EQU196605 FAQ196605 FKM196605 FUI196605 GEE196605 GOA196605 GXW196605 HHS196605 HRO196605 IBK196605 ILG196605 IVC196605 JEY196605 JOU196605 JYQ196605 KIM196605 KSI196605 LCE196605 LMA196605 LVW196605 MFS196605 MPO196605 MZK196605 NJG196605 NTC196605 OCY196605 OMU196605 OWQ196605 PGM196605 PQI196605 QAE196605 QKA196605 QTW196605 RDS196605 RNO196605 RXK196605 SHG196605 SRC196605 TAY196605 TKU196605 TUQ196605 UEM196605 UOI196605 UYE196605 VIA196605 VRW196605 WBS196605 WLO196605 WVK196605 C262141 IY262141 SU262141 ACQ262141 AMM262141 AWI262141 BGE262141 BQA262141 BZW262141 CJS262141 CTO262141 DDK262141 DNG262141 DXC262141 EGY262141 EQU262141 FAQ262141 FKM262141 FUI262141 GEE262141 GOA262141 GXW262141 HHS262141 HRO262141 IBK262141 ILG262141 IVC262141 JEY262141 JOU262141 JYQ262141 KIM262141 KSI262141 LCE262141 LMA262141 LVW262141 MFS262141 MPO262141 MZK262141 NJG262141 NTC262141 OCY262141 OMU262141 OWQ262141 PGM262141 PQI262141 QAE262141 QKA262141 QTW262141 RDS262141 RNO262141 RXK262141 SHG262141 SRC262141 TAY262141 TKU262141 TUQ262141 UEM262141 UOI262141 UYE262141 VIA262141 VRW262141 WBS262141 WLO262141 WVK262141 C327677 IY327677 SU327677 ACQ327677 AMM327677 AWI327677 BGE327677 BQA327677 BZW327677 CJS327677 CTO327677 DDK327677 DNG327677 DXC327677 EGY327677 EQU327677 FAQ327677 FKM327677 FUI327677 GEE327677 GOA327677 GXW327677 HHS327677 HRO327677 IBK327677 ILG327677 IVC327677 JEY327677 JOU327677 JYQ327677 KIM327677 KSI327677 LCE327677 LMA327677 LVW327677 MFS327677 MPO327677 MZK327677 NJG327677 NTC327677 OCY327677 OMU327677 OWQ327677 PGM327677 PQI327677 QAE327677 QKA327677 QTW327677 RDS327677 RNO327677 RXK327677 SHG327677 SRC327677 TAY327677 TKU327677 TUQ327677 UEM327677 UOI327677 UYE327677 VIA327677 VRW327677 WBS327677 WLO327677 WVK327677 C393213 IY393213 SU393213 ACQ393213 AMM393213 AWI393213 BGE393213 BQA393213 BZW393213 CJS393213 CTO393213 DDK393213 DNG393213 DXC393213 EGY393213 EQU393213 FAQ393213 FKM393213 FUI393213 GEE393213 GOA393213 GXW393213 HHS393213 HRO393213 IBK393213 ILG393213 IVC393213 JEY393213 JOU393213 JYQ393213 KIM393213 KSI393213 LCE393213 LMA393213 LVW393213 MFS393213 MPO393213 MZK393213 NJG393213 NTC393213 OCY393213 OMU393213 OWQ393213 PGM393213 PQI393213 QAE393213 QKA393213 QTW393213 RDS393213 RNO393213 RXK393213 SHG393213 SRC393213 TAY393213 TKU393213 TUQ393213 UEM393213 UOI393213 UYE393213 VIA393213 VRW393213 WBS393213 WLO393213 WVK393213 C458749 IY458749 SU458749 ACQ458749 AMM458749 AWI458749 BGE458749 BQA458749 BZW458749 CJS458749 CTO458749 DDK458749 DNG458749 DXC458749 EGY458749 EQU458749 FAQ458749 FKM458749 FUI458749 GEE458749 GOA458749 GXW458749 HHS458749 HRO458749 IBK458749 ILG458749 IVC458749 JEY458749 JOU458749 JYQ458749 KIM458749 KSI458749 LCE458749 LMA458749 LVW458749 MFS458749 MPO458749 MZK458749 NJG458749 NTC458749 OCY458749 OMU458749 OWQ458749 PGM458749 PQI458749 QAE458749 QKA458749 QTW458749 RDS458749 RNO458749 RXK458749 SHG458749 SRC458749 TAY458749 TKU458749 TUQ458749 UEM458749 UOI458749 UYE458749 VIA458749 VRW458749 WBS458749 WLO458749 WVK458749 C524285 IY524285 SU524285 ACQ524285 AMM524285 AWI524285 BGE524285 BQA524285 BZW524285 CJS524285 CTO524285 DDK524285 DNG524285 DXC524285 EGY524285 EQU524285 FAQ524285 FKM524285 FUI524285 GEE524285 GOA524285 GXW524285 HHS524285 HRO524285 IBK524285 ILG524285 IVC524285 JEY524285 JOU524285 JYQ524285 KIM524285 KSI524285 LCE524285 LMA524285 LVW524285 MFS524285 MPO524285 MZK524285 NJG524285 NTC524285 OCY524285 OMU524285 OWQ524285 PGM524285 PQI524285 QAE524285 QKA524285 QTW524285 RDS524285 RNO524285 RXK524285 SHG524285 SRC524285 TAY524285 TKU524285 TUQ524285 UEM524285 UOI524285 UYE524285 VIA524285 VRW524285 WBS524285 WLO524285 WVK524285 C589821 IY589821 SU589821 ACQ589821 AMM589821 AWI589821 BGE589821 BQA589821 BZW589821 CJS589821 CTO589821 DDK589821 DNG589821 DXC589821 EGY589821 EQU589821 FAQ589821 FKM589821 FUI589821 GEE589821 GOA589821 GXW589821 HHS589821 HRO589821 IBK589821 ILG589821 IVC589821 JEY589821 JOU589821 JYQ589821 KIM589821 KSI589821 LCE589821 LMA589821 LVW589821 MFS589821 MPO589821 MZK589821 NJG589821 NTC589821 OCY589821 OMU589821 OWQ589821 PGM589821 PQI589821 QAE589821 QKA589821 QTW589821 RDS589821 RNO589821 RXK589821 SHG589821 SRC589821 TAY589821 TKU589821 TUQ589821 UEM589821 UOI589821 UYE589821 VIA589821 VRW589821 WBS589821 WLO589821 WVK589821 C655357 IY655357 SU655357 ACQ655357 AMM655357 AWI655357 BGE655357 BQA655357 BZW655357 CJS655357 CTO655357 DDK655357 DNG655357 DXC655357 EGY655357 EQU655357 FAQ655357 FKM655357 FUI655357 GEE655357 GOA655357 GXW655357 HHS655357 HRO655357 IBK655357 ILG655357 IVC655357 JEY655357 JOU655357 JYQ655357 KIM655357 KSI655357 LCE655357 LMA655357 LVW655357 MFS655357 MPO655357 MZK655357 NJG655357 NTC655357 OCY655357 OMU655357 OWQ655357 PGM655357 PQI655357 QAE655357 QKA655357 QTW655357 RDS655357 RNO655357 RXK655357 SHG655357 SRC655357 TAY655357 TKU655357 TUQ655357 UEM655357 UOI655357 UYE655357 VIA655357 VRW655357 WBS655357 WLO655357 WVK655357 C720893 IY720893 SU720893 ACQ720893 AMM720893 AWI720893 BGE720893 BQA720893 BZW720893 CJS720893 CTO720893 DDK720893 DNG720893 DXC720893 EGY720893 EQU720893 FAQ720893 FKM720893 FUI720893 GEE720893 GOA720893 GXW720893 HHS720893 HRO720893 IBK720893 ILG720893 IVC720893 JEY720893 JOU720893 JYQ720893 KIM720893 KSI720893 LCE720893 LMA720893 LVW720893 MFS720893 MPO720893 MZK720893 NJG720893 NTC720893 OCY720893 OMU720893 OWQ720893 PGM720893 PQI720893 QAE720893 QKA720893 QTW720893 RDS720893 RNO720893 RXK720893 SHG720893 SRC720893 TAY720893 TKU720893 TUQ720893 UEM720893 UOI720893 UYE720893 VIA720893 VRW720893 WBS720893 WLO720893 WVK720893 C786429 IY786429 SU786429 ACQ786429 AMM786429 AWI786429 BGE786429 BQA786429 BZW786429 CJS786429 CTO786429 DDK786429 DNG786429 DXC786429 EGY786429 EQU786429 FAQ786429 FKM786429 FUI786429 GEE786429 GOA786429 GXW786429 HHS786429 HRO786429 IBK786429 ILG786429 IVC786429 JEY786429 JOU786429 JYQ786429 KIM786429 KSI786429 LCE786429 LMA786429 LVW786429 MFS786429 MPO786429 MZK786429 NJG786429 NTC786429 OCY786429 OMU786429 OWQ786429 PGM786429 PQI786429 QAE786429 QKA786429 QTW786429 RDS786429 RNO786429 RXK786429 SHG786429 SRC786429 TAY786429 TKU786429 TUQ786429 UEM786429 UOI786429 UYE786429 VIA786429 VRW786429 WBS786429 WLO786429 WVK786429 C851965 IY851965 SU851965 ACQ851965 AMM851965 AWI851965 BGE851965 BQA851965 BZW851965 CJS851965 CTO851965 DDK851965 DNG851965 DXC851965 EGY851965 EQU851965 FAQ851965 FKM851965 FUI851965 GEE851965 GOA851965 GXW851965 HHS851965 HRO851965 IBK851965 ILG851965 IVC851965 JEY851965 JOU851965 JYQ851965 KIM851965 KSI851965 LCE851965 LMA851965 LVW851965 MFS851965 MPO851965 MZK851965 NJG851965 NTC851965 OCY851965 OMU851965 OWQ851965 PGM851965 PQI851965 QAE851965 QKA851965 QTW851965 RDS851965 RNO851965 RXK851965 SHG851965 SRC851965 TAY851965 TKU851965 TUQ851965 UEM851965 UOI851965 UYE851965 VIA851965 VRW851965 WBS851965 WLO851965 WVK851965 C917501 IY917501 SU917501 ACQ917501 AMM917501 AWI917501 BGE917501 BQA917501 BZW917501 CJS917501 CTO917501 DDK917501 DNG917501 DXC917501 EGY917501 EQU917501 FAQ917501 FKM917501 FUI917501 GEE917501 GOA917501 GXW917501 HHS917501 HRO917501 IBK917501 ILG917501 IVC917501 JEY917501 JOU917501 JYQ917501 KIM917501 KSI917501 LCE917501 LMA917501 LVW917501 MFS917501 MPO917501 MZK917501 NJG917501 NTC917501 OCY917501 OMU917501 OWQ917501 PGM917501 PQI917501 QAE917501 QKA917501 QTW917501 RDS917501 RNO917501 RXK917501 SHG917501 SRC917501 TAY917501 TKU917501 TUQ917501 UEM917501 UOI917501 UYE917501 VIA917501 VRW917501 WBS917501 WLO917501 WVK917501 C983037 IY983037 SU983037 ACQ983037 AMM983037 AWI983037 BGE983037 BQA983037 BZW983037 CJS983037 CTO983037 DDK983037 DNG983037 DXC983037 EGY983037 EQU983037 FAQ983037 FKM983037 FUI983037 GEE983037 GOA983037 GXW983037 HHS983037 HRO983037 IBK983037 ILG983037 IVC983037 JEY983037 JOU983037 JYQ983037 KIM983037 KSI983037 LCE983037 LMA983037 LVW983037 MFS983037 MPO983037 MZK983037 NJG983037 NTC983037 OCY983037 OMU983037 OWQ983037 PGM983037 PQI983037 QAE983037 QKA983037 QTW983037 RDS983037 RNO983037 RXK983037 SHG983037 SRC983037 TAY983037 TKU983037 TUQ983037 UEM983037 UOI983037 UYE983037 VIA983037 VRW983037 WBS983037 WLO983037" xr:uid="{00000000-0002-0000-0400-000000000000}">
      <formula1>XHEL_Issuers</formula1>
    </dataValidation>
    <dataValidation type="list" errorStyle="information" showInputMessage="1" sqref="WVJ983037 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B65533 IX65533 ST65533 ACP65533 AML65533 AWH65533 BGD65533 BPZ65533 BZV65533 CJR65533 CTN65533 DDJ65533 DNF65533 DXB65533 EGX65533 EQT65533 FAP65533 FKL65533 FUH65533 GED65533 GNZ65533 GXV65533 HHR65533 HRN65533 IBJ65533 ILF65533 IVB65533 JEX65533 JOT65533 JYP65533 KIL65533 KSH65533 LCD65533 LLZ65533 LVV65533 MFR65533 MPN65533 MZJ65533 NJF65533 NTB65533 OCX65533 OMT65533 OWP65533 PGL65533 PQH65533 QAD65533 QJZ65533 QTV65533 RDR65533 RNN65533 RXJ65533 SHF65533 SRB65533 TAX65533 TKT65533 TUP65533 UEL65533 UOH65533 UYD65533 VHZ65533 VRV65533 WBR65533 WLN65533 WVJ65533 B131069 IX131069 ST131069 ACP131069 AML131069 AWH131069 BGD131069 BPZ131069 BZV131069 CJR131069 CTN131069 DDJ131069 DNF131069 DXB131069 EGX131069 EQT131069 FAP131069 FKL131069 FUH131069 GED131069 GNZ131069 GXV131069 HHR131069 HRN131069 IBJ131069 ILF131069 IVB131069 JEX131069 JOT131069 JYP131069 KIL131069 KSH131069 LCD131069 LLZ131069 LVV131069 MFR131069 MPN131069 MZJ131069 NJF131069 NTB131069 OCX131069 OMT131069 OWP131069 PGL131069 PQH131069 QAD131069 QJZ131069 QTV131069 RDR131069 RNN131069 RXJ131069 SHF131069 SRB131069 TAX131069 TKT131069 TUP131069 UEL131069 UOH131069 UYD131069 VHZ131069 VRV131069 WBR131069 WLN131069 WVJ131069 B196605 IX196605 ST196605 ACP196605 AML196605 AWH196605 BGD196605 BPZ196605 BZV196605 CJR196605 CTN196605 DDJ196605 DNF196605 DXB196605 EGX196605 EQT196605 FAP196605 FKL196605 FUH196605 GED196605 GNZ196605 GXV196605 HHR196605 HRN196605 IBJ196605 ILF196605 IVB196605 JEX196605 JOT196605 JYP196605 KIL196605 KSH196605 LCD196605 LLZ196605 LVV196605 MFR196605 MPN196605 MZJ196605 NJF196605 NTB196605 OCX196605 OMT196605 OWP196605 PGL196605 PQH196605 QAD196605 QJZ196605 QTV196605 RDR196605 RNN196605 RXJ196605 SHF196605 SRB196605 TAX196605 TKT196605 TUP196605 UEL196605 UOH196605 UYD196605 VHZ196605 VRV196605 WBR196605 WLN196605 WVJ196605 B262141 IX262141 ST262141 ACP262141 AML262141 AWH262141 BGD262141 BPZ262141 BZV262141 CJR262141 CTN262141 DDJ262141 DNF262141 DXB262141 EGX262141 EQT262141 FAP262141 FKL262141 FUH262141 GED262141 GNZ262141 GXV262141 HHR262141 HRN262141 IBJ262141 ILF262141 IVB262141 JEX262141 JOT262141 JYP262141 KIL262141 KSH262141 LCD262141 LLZ262141 LVV262141 MFR262141 MPN262141 MZJ262141 NJF262141 NTB262141 OCX262141 OMT262141 OWP262141 PGL262141 PQH262141 QAD262141 QJZ262141 QTV262141 RDR262141 RNN262141 RXJ262141 SHF262141 SRB262141 TAX262141 TKT262141 TUP262141 UEL262141 UOH262141 UYD262141 VHZ262141 VRV262141 WBR262141 WLN262141 WVJ262141 B327677 IX327677 ST327677 ACP327677 AML327677 AWH327677 BGD327677 BPZ327677 BZV327677 CJR327677 CTN327677 DDJ327677 DNF327677 DXB327677 EGX327677 EQT327677 FAP327677 FKL327677 FUH327677 GED327677 GNZ327677 GXV327677 HHR327677 HRN327677 IBJ327677 ILF327677 IVB327677 JEX327677 JOT327677 JYP327677 KIL327677 KSH327677 LCD327677 LLZ327677 LVV327677 MFR327677 MPN327677 MZJ327677 NJF327677 NTB327677 OCX327677 OMT327677 OWP327677 PGL327677 PQH327677 QAD327677 QJZ327677 QTV327677 RDR327677 RNN327677 RXJ327677 SHF327677 SRB327677 TAX327677 TKT327677 TUP327677 UEL327677 UOH327677 UYD327677 VHZ327677 VRV327677 WBR327677 WLN327677 WVJ327677 B393213 IX393213 ST393213 ACP393213 AML393213 AWH393213 BGD393213 BPZ393213 BZV393213 CJR393213 CTN393213 DDJ393213 DNF393213 DXB393213 EGX393213 EQT393213 FAP393213 FKL393213 FUH393213 GED393213 GNZ393213 GXV393213 HHR393213 HRN393213 IBJ393213 ILF393213 IVB393213 JEX393213 JOT393213 JYP393213 KIL393213 KSH393213 LCD393213 LLZ393213 LVV393213 MFR393213 MPN393213 MZJ393213 NJF393213 NTB393213 OCX393213 OMT393213 OWP393213 PGL393213 PQH393213 QAD393213 QJZ393213 QTV393213 RDR393213 RNN393213 RXJ393213 SHF393213 SRB393213 TAX393213 TKT393213 TUP393213 UEL393213 UOH393213 UYD393213 VHZ393213 VRV393213 WBR393213 WLN393213 WVJ393213 B458749 IX458749 ST458749 ACP458749 AML458749 AWH458749 BGD458749 BPZ458749 BZV458749 CJR458749 CTN458749 DDJ458749 DNF458749 DXB458749 EGX458749 EQT458749 FAP458749 FKL458749 FUH458749 GED458749 GNZ458749 GXV458749 HHR458749 HRN458749 IBJ458749 ILF458749 IVB458749 JEX458749 JOT458749 JYP458749 KIL458749 KSH458749 LCD458749 LLZ458749 LVV458749 MFR458749 MPN458749 MZJ458749 NJF458749 NTB458749 OCX458749 OMT458749 OWP458749 PGL458749 PQH458749 QAD458749 QJZ458749 QTV458749 RDR458749 RNN458749 RXJ458749 SHF458749 SRB458749 TAX458749 TKT458749 TUP458749 UEL458749 UOH458749 UYD458749 VHZ458749 VRV458749 WBR458749 WLN458749 WVJ458749 B524285 IX524285 ST524285 ACP524285 AML524285 AWH524285 BGD524285 BPZ524285 BZV524285 CJR524285 CTN524285 DDJ524285 DNF524285 DXB524285 EGX524285 EQT524285 FAP524285 FKL524285 FUH524285 GED524285 GNZ524285 GXV524285 HHR524285 HRN524285 IBJ524285 ILF524285 IVB524285 JEX524285 JOT524285 JYP524285 KIL524285 KSH524285 LCD524285 LLZ524285 LVV524285 MFR524285 MPN524285 MZJ524285 NJF524285 NTB524285 OCX524285 OMT524285 OWP524285 PGL524285 PQH524285 QAD524285 QJZ524285 QTV524285 RDR524285 RNN524285 RXJ524285 SHF524285 SRB524285 TAX524285 TKT524285 TUP524285 UEL524285 UOH524285 UYD524285 VHZ524285 VRV524285 WBR524285 WLN524285 WVJ524285 B589821 IX589821 ST589821 ACP589821 AML589821 AWH589821 BGD589821 BPZ589821 BZV589821 CJR589821 CTN589821 DDJ589821 DNF589821 DXB589821 EGX589821 EQT589821 FAP589821 FKL589821 FUH589821 GED589821 GNZ589821 GXV589821 HHR589821 HRN589821 IBJ589821 ILF589821 IVB589821 JEX589821 JOT589821 JYP589821 KIL589821 KSH589821 LCD589821 LLZ589821 LVV589821 MFR589821 MPN589821 MZJ589821 NJF589821 NTB589821 OCX589821 OMT589821 OWP589821 PGL589821 PQH589821 QAD589821 QJZ589821 QTV589821 RDR589821 RNN589821 RXJ589821 SHF589821 SRB589821 TAX589821 TKT589821 TUP589821 UEL589821 UOH589821 UYD589821 VHZ589821 VRV589821 WBR589821 WLN589821 WVJ589821 B655357 IX655357 ST655357 ACP655357 AML655357 AWH655357 BGD655357 BPZ655357 BZV655357 CJR655357 CTN655357 DDJ655357 DNF655357 DXB655357 EGX655357 EQT655357 FAP655357 FKL655357 FUH655357 GED655357 GNZ655357 GXV655357 HHR655357 HRN655357 IBJ655357 ILF655357 IVB655357 JEX655357 JOT655357 JYP655357 KIL655357 KSH655357 LCD655357 LLZ655357 LVV655357 MFR655357 MPN655357 MZJ655357 NJF655357 NTB655357 OCX655357 OMT655357 OWP655357 PGL655357 PQH655357 QAD655357 QJZ655357 QTV655357 RDR655357 RNN655357 RXJ655357 SHF655357 SRB655357 TAX655357 TKT655357 TUP655357 UEL655357 UOH655357 UYD655357 VHZ655357 VRV655357 WBR655357 WLN655357 WVJ655357 B720893 IX720893 ST720893 ACP720893 AML720893 AWH720893 BGD720893 BPZ720893 BZV720893 CJR720893 CTN720893 DDJ720893 DNF720893 DXB720893 EGX720893 EQT720893 FAP720893 FKL720893 FUH720893 GED720893 GNZ720893 GXV720893 HHR720893 HRN720893 IBJ720893 ILF720893 IVB720893 JEX720893 JOT720893 JYP720893 KIL720893 KSH720893 LCD720893 LLZ720893 LVV720893 MFR720893 MPN720893 MZJ720893 NJF720893 NTB720893 OCX720893 OMT720893 OWP720893 PGL720893 PQH720893 QAD720893 QJZ720893 QTV720893 RDR720893 RNN720893 RXJ720893 SHF720893 SRB720893 TAX720893 TKT720893 TUP720893 UEL720893 UOH720893 UYD720893 VHZ720893 VRV720893 WBR720893 WLN720893 WVJ720893 B786429 IX786429 ST786429 ACP786429 AML786429 AWH786429 BGD786429 BPZ786429 BZV786429 CJR786429 CTN786429 DDJ786429 DNF786429 DXB786429 EGX786429 EQT786429 FAP786429 FKL786429 FUH786429 GED786429 GNZ786429 GXV786429 HHR786429 HRN786429 IBJ786429 ILF786429 IVB786429 JEX786429 JOT786429 JYP786429 KIL786429 KSH786429 LCD786429 LLZ786429 LVV786429 MFR786429 MPN786429 MZJ786429 NJF786429 NTB786429 OCX786429 OMT786429 OWP786429 PGL786429 PQH786429 QAD786429 QJZ786429 QTV786429 RDR786429 RNN786429 RXJ786429 SHF786429 SRB786429 TAX786429 TKT786429 TUP786429 UEL786429 UOH786429 UYD786429 VHZ786429 VRV786429 WBR786429 WLN786429 WVJ786429 B851965 IX851965 ST851965 ACP851965 AML851965 AWH851965 BGD851965 BPZ851965 BZV851965 CJR851965 CTN851965 DDJ851965 DNF851965 DXB851965 EGX851965 EQT851965 FAP851965 FKL851965 FUH851965 GED851965 GNZ851965 GXV851965 HHR851965 HRN851965 IBJ851965 ILF851965 IVB851965 JEX851965 JOT851965 JYP851965 KIL851965 KSH851965 LCD851965 LLZ851965 LVV851965 MFR851965 MPN851965 MZJ851965 NJF851965 NTB851965 OCX851965 OMT851965 OWP851965 PGL851965 PQH851965 QAD851965 QJZ851965 QTV851965 RDR851965 RNN851965 RXJ851965 SHF851965 SRB851965 TAX851965 TKT851965 TUP851965 UEL851965 UOH851965 UYD851965 VHZ851965 VRV851965 WBR851965 WLN851965 WVJ851965 B917501 IX917501 ST917501 ACP917501 AML917501 AWH917501 BGD917501 BPZ917501 BZV917501 CJR917501 CTN917501 DDJ917501 DNF917501 DXB917501 EGX917501 EQT917501 FAP917501 FKL917501 FUH917501 GED917501 GNZ917501 GXV917501 HHR917501 HRN917501 IBJ917501 ILF917501 IVB917501 JEX917501 JOT917501 JYP917501 KIL917501 KSH917501 LCD917501 LLZ917501 LVV917501 MFR917501 MPN917501 MZJ917501 NJF917501 NTB917501 OCX917501 OMT917501 OWP917501 PGL917501 PQH917501 QAD917501 QJZ917501 QTV917501 RDR917501 RNN917501 RXJ917501 SHF917501 SRB917501 TAX917501 TKT917501 TUP917501 UEL917501 UOH917501 UYD917501 VHZ917501 VRV917501 WBR917501 WLN917501 WVJ917501 B983037 IX983037 ST983037 ACP983037 AML983037 AWH983037 BGD983037 BPZ983037 BZV983037 CJR983037 CTN983037 DDJ983037 DNF983037 DXB983037 EGX983037 EQT983037 FAP983037 FKL983037 FUH983037 GED983037 GNZ983037 GXV983037 HHR983037 HRN983037 IBJ983037 ILF983037 IVB983037 JEX983037 JOT983037 JYP983037 KIL983037 KSH983037 LCD983037 LLZ983037 LVV983037 MFR983037 MPN983037 MZJ983037 NJF983037 NTB983037 OCX983037 OMT983037 OWP983037 PGL983037 PQH983037 QAD983037 QJZ983037 QTV983037 RDR983037 RNN983037 RXJ983037 SHF983037 SRB983037 TAX983037 TKT983037 TUP983037 UEL983037 UOH983037 UYD983037 VHZ983037 VRV983037 WBR983037 WLN983037" xr:uid="{00000000-0002-0000-0400-000001000000}">
      <formula1>StarCAM_Exchanges</formula1>
    </dataValidation>
    <dataValidation type="whole" operator="greaterThan" allowBlank="1" showInputMessage="1" showErrorMessage="1" sqref="D2" xr:uid="{00000000-0002-0000-0400-000002000000}">
      <formula1>0</formula1>
    </dataValidation>
    <dataValidation type="date" operator="greaterThan" allowBlank="1" showInputMessage="1" showErrorMessage="1" errorTitle="Listing Date" error="Must be a future trading date." sqref="E2" xr:uid="{00000000-0002-0000-0400-000003000000}">
      <formula1>TODAY()</formula1>
    </dataValidation>
    <dataValidation type="list" allowBlank="1" showInputMessage="1" showErrorMessage="1" sqref="F2" xr:uid="{00000000-0002-0000-0400-000004000000}">
      <formula1>TradingCurrencies</formula1>
    </dataValidation>
    <dataValidation type="decimal" operator="greaterThan" allowBlank="1" showInputMessage="1" showErrorMessage="1" errorTitle="Insturments Per Underlying" error="Enter number over zero." sqref="F7" xr:uid="{8CFDBC3C-070A-4420-B7DD-580EAB133486}">
      <formula1>0</formula1>
    </dataValidation>
    <dataValidation type="list" allowBlank="1" showInputMessage="1" showErrorMessage="1" sqref="G7" xr:uid="{EDD6381E-540B-4E23-B0CC-0E7F8FE82FEF}">
      <formula1>InstrumentCurrencies</formula1>
    </dataValidation>
    <dataValidation type="decimal" operator="greaterThan" allowBlank="1" showInputMessage="1" showErrorMessage="1" errorTitle="Subcription price" error="Enter a value over zero." sqref="H7" xr:uid="{332FE3A8-72D2-40D1-940E-9FF44133A6CF}">
      <formula1>0</formula1>
    </dataValidation>
    <dataValidation type="whole" operator="greaterThan" allowBlank="1" showInputMessage="1" showErrorMessage="1" errorTitle="Number of Issued Instruments" error="Please enter a whole number over zero." sqref="M7" xr:uid="{FDB4BD91-295A-4FB6-8D7B-8FB10E3ADC63}">
      <formula1>0</formula1>
    </dataValidation>
    <dataValidation type="list" errorStyle="information" allowBlank="1" showInputMessage="1" sqref="C2" xr:uid="{00000000-0002-0000-0400-000009000000}">
      <formula1>StarCAM_Issuers</formula1>
    </dataValidation>
    <dataValidation errorStyle="information" allowBlank="1" showInputMessage="1" sqref="G2" xr:uid="{00000000-0002-0000-0400-00000A000000}"/>
  </dataValidations>
  <pageMargins left="0.7" right="0.7" top="0.75" bottom="0.75" header="0.3" footer="0.3"/>
  <pageSetup paperSize="9" orientation="portrait" verticalDpi="0" r:id="rId1"/>
  <headerFooter>
    <oddFooter>&amp;C_x000D_&amp;1#&amp;"Aptos"&amp;12&amp;K000000 Nasdaq Confidential: Distribution limited to need-to-know recipients</oddFooter>
  </headerFooter>
  <legacyDrawing r:id="rId2"/>
  <extLst>
    <ext xmlns:x14="http://schemas.microsoft.com/office/spreadsheetml/2009/9/main" uri="{CCE6A557-97BC-4b89-ADB6-D9C93CAAB3DF}">
      <x14:dataValidations xmlns:xm="http://schemas.microsoft.com/office/excel/2006/main" count="1">
        <x14:dataValidation type="list" errorStyle="warning" showInputMessage="1" showErrorMessage="1" error="Please select a valid entry" xr:uid="{E227A5FB-AFC7-4C5A-84FC-F53E465FE663}">
          <x14:formula1>
            <xm:f>LookupValues!$G$2:$G$4</xm:f>
          </x14:formula1>
          <xm:sqref>B2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rgb="FFFFFF00"/>
    <pageSetUpPr fitToPage="1"/>
  </sheetPr>
  <dimension ref="A1:AA110"/>
  <sheetViews>
    <sheetView zoomScaleNormal="100" zoomScaleSheetLayoutView="25" workbookViewId="0">
      <pane xSplit="1" ySplit="7" topLeftCell="B8" activePane="bottomRight" state="frozen"/>
      <selection pane="topRight" activeCell="B1" sqref="B1"/>
      <selection pane="bottomLeft" activeCell="A8" sqref="A8"/>
      <selection pane="bottomRight" activeCell="C8" sqref="C8"/>
    </sheetView>
  </sheetViews>
  <sheetFormatPr defaultColWidth="9.42578125" defaultRowHeight="15"/>
  <cols>
    <col min="1" max="1" width="36.42578125" customWidth="1"/>
    <col min="2" max="2" width="26.5703125" customWidth="1"/>
    <col min="3" max="3" width="21.5703125" customWidth="1"/>
    <col min="4" max="4" width="17.42578125" customWidth="1"/>
    <col min="5" max="5" width="21" customWidth="1"/>
    <col min="6" max="6" width="20.42578125" customWidth="1"/>
    <col min="7" max="7" width="16.42578125" bestFit="1" customWidth="1"/>
    <col min="8" max="9" width="17.5703125" customWidth="1"/>
    <col min="10" max="10" width="23.42578125" customWidth="1"/>
    <col min="11" max="11" width="25.5703125" customWidth="1"/>
    <col min="12" max="12" width="13.42578125" bestFit="1" customWidth="1"/>
    <col min="13" max="13" width="14.42578125" bestFit="1" customWidth="1"/>
    <col min="14" max="14" width="13.5703125" customWidth="1"/>
    <col min="15" max="15" width="11.42578125" customWidth="1"/>
    <col min="16" max="16" width="10.5703125" customWidth="1"/>
    <col min="17" max="17" width="19.5703125" customWidth="1"/>
    <col min="18" max="18" width="20" customWidth="1"/>
    <col min="19" max="19" width="12.42578125" customWidth="1"/>
    <col min="20" max="20" width="13.42578125" customWidth="1"/>
    <col min="21" max="21" width="17.5703125" customWidth="1"/>
    <col min="22" max="22" width="17.5703125" bestFit="1" customWidth="1"/>
    <col min="23" max="23" width="16.42578125" customWidth="1"/>
    <col min="24" max="24" width="17.42578125" customWidth="1"/>
    <col min="25" max="25" width="16.42578125" customWidth="1"/>
  </cols>
  <sheetData>
    <row r="1" spans="1:27" ht="36" customHeight="1">
      <c r="A1" s="117" t="s">
        <v>1</v>
      </c>
      <c r="B1" s="117" t="s">
        <v>2</v>
      </c>
      <c r="C1" s="117" t="s">
        <v>8</v>
      </c>
      <c r="D1" s="117" t="s">
        <v>3</v>
      </c>
      <c r="E1" s="117" t="s">
        <v>7</v>
      </c>
      <c r="F1" s="117" t="s">
        <v>6</v>
      </c>
      <c r="G1" s="117" t="s">
        <v>383</v>
      </c>
      <c r="H1" s="117" t="s">
        <v>533</v>
      </c>
      <c r="Q1" s="8"/>
    </row>
    <row r="2" spans="1:27">
      <c r="A2" s="101"/>
      <c r="B2" s="101"/>
      <c r="C2" s="101"/>
      <c r="D2" s="101"/>
      <c r="E2" s="99"/>
      <c r="F2" s="100"/>
      <c r="G2" s="77" t="e">
        <f>IF(B2="-","",VLOOKUP(B2,StarCAM_ETFIssuers_Table,2,0))</f>
        <v>#N/A</v>
      </c>
      <c r="H2" s="77" t="e">
        <f>IF(C2="-","",VLOOKUP(C2,Market_Maker_Table,2,0))</f>
        <v>#N/A</v>
      </c>
    </row>
    <row r="3" spans="1:27">
      <c r="A3" s="108"/>
      <c r="B3" s="108"/>
      <c r="C3" s="108"/>
      <c r="D3" s="114"/>
      <c r="E3" s="109"/>
      <c r="F3" s="108"/>
    </row>
    <row r="4" spans="1:27">
      <c r="A4" s="6" t="s">
        <v>216</v>
      </c>
      <c r="B4" s="110"/>
      <c r="C4" s="110"/>
      <c r="D4" s="115"/>
      <c r="E4" s="111"/>
      <c r="F4" s="110"/>
    </row>
    <row r="5" spans="1:27" ht="142.5" customHeight="1">
      <c r="A5" s="192" t="s">
        <v>2305</v>
      </c>
      <c r="B5" s="112"/>
      <c r="C5" s="112"/>
      <c r="D5" s="116"/>
      <c r="E5" s="113"/>
      <c r="F5" s="112"/>
    </row>
    <row r="6" spans="1:27">
      <c r="A6" s="118"/>
      <c r="B6" s="118"/>
      <c r="C6" s="118"/>
      <c r="D6" s="118"/>
      <c r="E6" s="118"/>
      <c r="F6" s="118"/>
      <c r="G6" s="118"/>
      <c r="H6" s="118"/>
      <c r="I6" s="118"/>
      <c r="J6" s="137"/>
      <c r="K6" s="131" t="s">
        <v>6609</v>
      </c>
      <c r="L6" s="132"/>
      <c r="M6" s="132"/>
      <c r="N6" s="132"/>
      <c r="O6" s="133"/>
      <c r="P6" s="131" t="s">
        <v>6610</v>
      </c>
      <c r="Q6" s="132"/>
      <c r="R6" s="134"/>
      <c r="S6" s="132"/>
      <c r="T6" s="132"/>
      <c r="U6" s="132"/>
      <c r="V6" s="132"/>
      <c r="W6" s="132"/>
      <c r="X6" s="132"/>
      <c r="Y6" s="132"/>
      <c r="Z6" s="132"/>
      <c r="AA6" s="133"/>
    </row>
    <row r="7" spans="1:27" ht="44.25" customHeight="1">
      <c r="A7" s="117" t="s">
        <v>198</v>
      </c>
      <c r="B7" s="117" t="s">
        <v>196</v>
      </c>
      <c r="C7" s="117" t="s">
        <v>7756</v>
      </c>
      <c r="D7" s="117" t="s">
        <v>199</v>
      </c>
      <c r="E7" s="117" t="s">
        <v>1787</v>
      </c>
      <c r="F7" s="117" t="s">
        <v>1788</v>
      </c>
      <c r="G7" s="117" t="s">
        <v>17</v>
      </c>
      <c r="H7" s="117" t="s">
        <v>14</v>
      </c>
      <c r="I7" s="117" t="s">
        <v>6765</v>
      </c>
      <c r="J7" s="117" t="s">
        <v>726</v>
      </c>
      <c r="K7" s="98" t="s">
        <v>560</v>
      </c>
      <c r="L7" s="98" t="s">
        <v>559</v>
      </c>
      <c r="M7" s="98" t="s">
        <v>558</v>
      </c>
      <c r="N7" s="98" t="s">
        <v>557</v>
      </c>
      <c r="O7" s="98" t="s">
        <v>556</v>
      </c>
      <c r="P7" s="98" t="s">
        <v>566</v>
      </c>
      <c r="Q7" s="98" t="s">
        <v>554</v>
      </c>
      <c r="R7" s="98" t="s">
        <v>562</v>
      </c>
      <c r="S7" s="98" t="s">
        <v>561</v>
      </c>
      <c r="T7" s="98" t="s">
        <v>555</v>
      </c>
      <c r="U7" s="98" t="s">
        <v>734</v>
      </c>
      <c r="V7" s="98" t="s">
        <v>735</v>
      </c>
      <c r="W7" s="98" t="s">
        <v>565</v>
      </c>
      <c r="X7" s="135" t="s">
        <v>564</v>
      </c>
      <c r="Y7" s="98" t="s">
        <v>563</v>
      </c>
      <c r="Z7" s="98" t="s">
        <v>553</v>
      </c>
      <c r="AA7" s="98" t="s">
        <v>552</v>
      </c>
    </row>
    <row r="8" spans="1:27">
      <c r="A8" s="1"/>
      <c r="B8" s="1"/>
      <c r="C8" s="1"/>
      <c r="E8" s="97"/>
      <c r="F8" s="97"/>
      <c r="G8" s="1"/>
      <c r="H8" s="1"/>
      <c r="I8" s="55"/>
      <c r="J8" s="1"/>
      <c r="K8" s="97"/>
      <c r="L8" s="97"/>
      <c r="M8" s="97"/>
      <c r="N8" s="97"/>
      <c r="O8" s="97"/>
      <c r="P8" s="136"/>
      <c r="Q8" s="97"/>
      <c r="R8" s="97"/>
      <c r="S8" s="97"/>
      <c r="T8" s="97"/>
      <c r="U8" s="136"/>
      <c r="V8" s="136"/>
      <c r="W8" s="97"/>
      <c r="X8" s="97"/>
      <c r="Y8" s="97"/>
      <c r="Z8" s="97"/>
      <c r="AA8" s="97"/>
    </row>
    <row r="9" spans="1:27">
      <c r="A9" s="1"/>
      <c r="B9" s="1"/>
      <c r="C9" s="1"/>
      <c r="D9" s="1"/>
      <c r="E9" s="97"/>
      <c r="F9" s="97"/>
      <c r="G9" s="1"/>
      <c r="H9" s="1"/>
      <c r="I9" s="55"/>
      <c r="J9" s="1"/>
      <c r="K9" s="97"/>
      <c r="L9" s="97"/>
      <c r="M9" s="97"/>
      <c r="N9" s="97"/>
      <c r="O9" s="97"/>
      <c r="P9" s="136"/>
      <c r="Q9" s="97"/>
      <c r="R9" s="97"/>
      <c r="S9" s="97"/>
      <c r="T9" s="97"/>
      <c r="U9" s="136"/>
      <c r="V9" s="136"/>
      <c r="W9" s="97"/>
      <c r="X9" s="97"/>
      <c r="Y9" s="97"/>
      <c r="Z9" s="97"/>
      <c r="AA9" s="97"/>
    </row>
    <row r="10" spans="1:27">
      <c r="A10" s="1"/>
      <c r="B10" s="1"/>
      <c r="C10" s="1"/>
      <c r="D10" s="1"/>
      <c r="E10" s="97"/>
      <c r="F10" s="97"/>
      <c r="G10" s="1"/>
      <c r="H10" s="1"/>
      <c r="I10" s="55"/>
      <c r="J10" s="1"/>
      <c r="K10" s="97"/>
      <c r="L10" s="97"/>
      <c r="M10" s="97"/>
      <c r="N10" s="97"/>
      <c r="O10" s="97"/>
      <c r="P10" s="136"/>
      <c r="Q10" s="97"/>
      <c r="R10" s="97"/>
      <c r="S10" s="97"/>
      <c r="T10" s="97"/>
      <c r="U10" s="136"/>
      <c r="V10" s="136"/>
      <c r="W10" s="97"/>
      <c r="X10" s="97"/>
      <c r="Y10" s="97"/>
      <c r="Z10" s="97"/>
      <c r="AA10" s="97"/>
    </row>
    <row r="11" spans="1:27">
      <c r="A11" s="1"/>
      <c r="B11" s="1"/>
      <c r="C11" s="1"/>
      <c r="D11" s="1"/>
      <c r="E11" s="97"/>
      <c r="F11" s="97"/>
      <c r="G11" s="1"/>
      <c r="H11" s="1"/>
      <c r="I11" s="55"/>
      <c r="J11" s="1"/>
      <c r="K11" s="97"/>
      <c r="L11" s="97"/>
      <c r="M11" s="97"/>
      <c r="N11" s="97"/>
      <c r="O11" s="97"/>
      <c r="P11" s="136"/>
      <c r="Q11" s="97"/>
      <c r="R11" s="97"/>
      <c r="S11" s="97"/>
      <c r="T11" s="97"/>
      <c r="U11" s="136"/>
      <c r="V11" s="136"/>
      <c r="W11" s="97"/>
      <c r="X11" s="97"/>
      <c r="Y11" s="97"/>
      <c r="Z11" s="97"/>
      <c r="AA11" s="97"/>
    </row>
    <row r="12" spans="1:27">
      <c r="A12" s="1"/>
      <c r="B12" s="1"/>
      <c r="C12" s="1"/>
      <c r="D12" s="1"/>
      <c r="E12" s="97"/>
      <c r="F12" s="97"/>
      <c r="G12" s="1"/>
      <c r="H12" s="1"/>
      <c r="I12" s="55"/>
      <c r="J12" s="1"/>
      <c r="K12" s="97"/>
      <c r="L12" s="97"/>
      <c r="M12" s="97"/>
      <c r="N12" s="97"/>
      <c r="O12" s="97"/>
      <c r="P12" s="136"/>
      <c r="Q12" s="97"/>
      <c r="R12" s="97"/>
      <c r="S12" s="97"/>
      <c r="T12" s="97"/>
      <c r="U12" s="136"/>
      <c r="V12" s="136"/>
      <c r="W12" s="97"/>
      <c r="X12" s="97"/>
      <c r="Y12" s="97"/>
      <c r="Z12" s="97"/>
      <c r="AA12" s="97"/>
    </row>
    <row r="13" spans="1:27">
      <c r="A13" s="1"/>
      <c r="B13" s="1"/>
      <c r="C13" s="1"/>
      <c r="D13" s="1"/>
      <c r="E13" s="97"/>
      <c r="F13" s="97"/>
      <c r="G13" s="1"/>
      <c r="H13" s="1"/>
      <c r="I13" s="55"/>
      <c r="J13" s="1"/>
      <c r="K13" s="97"/>
      <c r="L13" s="97"/>
      <c r="M13" s="97"/>
      <c r="N13" s="97"/>
      <c r="O13" s="97"/>
      <c r="P13" s="136"/>
      <c r="Q13" s="97"/>
      <c r="R13" s="97"/>
      <c r="S13" s="97"/>
      <c r="T13" s="97"/>
      <c r="U13" s="136"/>
      <c r="V13" s="136"/>
      <c r="W13" s="97"/>
      <c r="X13" s="97"/>
      <c r="Y13" s="97"/>
      <c r="Z13" s="97"/>
      <c r="AA13" s="97"/>
    </row>
    <row r="14" spans="1:27">
      <c r="A14" s="1"/>
      <c r="B14" s="1"/>
      <c r="C14" s="1"/>
      <c r="D14" s="1"/>
      <c r="E14" s="97"/>
      <c r="F14" s="97"/>
      <c r="G14" s="1"/>
      <c r="H14" s="1"/>
      <c r="I14" s="55"/>
      <c r="J14" s="1"/>
      <c r="K14" s="97"/>
      <c r="L14" s="97"/>
      <c r="M14" s="97"/>
      <c r="N14" s="97"/>
      <c r="O14" s="97"/>
      <c r="P14" s="136"/>
      <c r="Q14" s="97"/>
      <c r="R14" s="97"/>
      <c r="S14" s="97"/>
      <c r="T14" s="97"/>
      <c r="U14" s="136"/>
      <c r="V14" s="136"/>
      <c r="W14" s="97"/>
      <c r="X14" s="97"/>
      <c r="Y14" s="97"/>
      <c r="Z14" s="97"/>
      <c r="AA14" s="97"/>
    </row>
    <row r="15" spans="1:27">
      <c r="A15" s="1"/>
      <c r="B15" s="1"/>
      <c r="C15" s="1"/>
      <c r="D15" s="1"/>
      <c r="E15" s="97"/>
      <c r="F15" s="97"/>
      <c r="G15" s="1"/>
      <c r="H15" s="1"/>
      <c r="I15" s="55"/>
      <c r="J15" s="1"/>
      <c r="K15" s="97"/>
      <c r="L15" s="97"/>
      <c r="M15" s="97"/>
      <c r="N15" s="97"/>
      <c r="O15" s="97"/>
      <c r="P15" s="136"/>
      <c r="Q15" s="97"/>
      <c r="R15" s="97"/>
      <c r="S15" s="97"/>
      <c r="T15" s="97"/>
      <c r="U15" s="136"/>
      <c r="V15" s="136"/>
      <c r="W15" s="97"/>
      <c r="X15" s="97"/>
      <c r="Y15" s="97"/>
      <c r="Z15" s="97"/>
      <c r="AA15" s="97"/>
    </row>
    <row r="16" spans="1:27">
      <c r="A16" s="1"/>
      <c r="B16" s="1"/>
      <c r="C16" s="1"/>
      <c r="D16" s="1"/>
      <c r="E16" s="97"/>
      <c r="F16" s="97"/>
      <c r="G16" s="1"/>
      <c r="H16" s="1"/>
      <c r="I16" s="55"/>
      <c r="J16" s="1"/>
      <c r="K16" s="97"/>
      <c r="L16" s="97"/>
      <c r="M16" s="97"/>
      <c r="N16" s="97"/>
      <c r="O16" s="97"/>
      <c r="P16" s="136"/>
      <c r="Q16" s="97"/>
      <c r="R16" s="97"/>
      <c r="S16" s="97"/>
      <c r="T16" s="97"/>
      <c r="U16" s="136"/>
      <c r="V16" s="136"/>
      <c r="W16" s="97"/>
      <c r="X16" s="97"/>
      <c r="Y16" s="97"/>
      <c r="Z16" s="97"/>
      <c r="AA16" s="97"/>
    </row>
    <row r="17" spans="1:27">
      <c r="A17" s="1"/>
      <c r="B17" s="1"/>
      <c r="C17" s="1"/>
      <c r="D17" s="1"/>
      <c r="E17" s="97"/>
      <c r="F17" s="97"/>
      <c r="G17" s="1"/>
      <c r="H17" s="1"/>
      <c r="I17" s="55"/>
      <c r="J17" s="1"/>
      <c r="K17" s="97"/>
      <c r="L17" s="97"/>
      <c r="M17" s="97"/>
      <c r="N17" s="97"/>
      <c r="O17" s="97"/>
      <c r="P17" s="136"/>
      <c r="Q17" s="97"/>
      <c r="R17" s="97"/>
      <c r="S17" s="97"/>
      <c r="T17" s="97"/>
      <c r="U17" s="136"/>
      <c r="V17" s="136"/>
      <c r="W17" s="97"/>
      <c r="X17" s="97"/>
      <c r="Y17" s="97"/>
      <c r="Z17" s="97"/>
      <c r="AA17" s="97"/>
    </row>
    <row r="18" spans="1:27">
      <c r="A18" s="1"/>
      <c r="B18" s="1"/>
      <c r="C18" s="1"/>
      <c r="D18" s="1"/>
      <c r="E18" s="97"/>
      <c r="F18" s="97"/>
      <c r="G18" s="1"/>
      <c r="H18" s="1"/>
      <c r="I18" s="55"/>
      <c r="J18" s="1"/>
      <c r="K18" s="97"/>
      <c r="L18" s="97"/>
      <c r="M18" s="97"/>
      <c r="N18" s="97"/>
      <c r="O18" s="97"/>
      <c r="P18" s="136"/>
      <c r="Q18" s="97"/>
      <c r="R18" s="97"/>
      <c r="S18" s="97"/>
      <c r="T18" s="97"/>
      <c r="U18" s="136"/>
      <c r="V18" s="136"/>
      <c r="W18" s="97"/>
      <c r="X18" s="97"/>
      <c r="Y18" s="97"/>
      <c r="Z18" s="97"/>
      <c r="AA18" s="97"/>
    </row>
    <row r="19" spans="1:27">
      <c r="A19" s="1"/>
      <c r="B19" s="1"/>
      <c r="C19" s="1"/>
      <c r="D19" s="1"/>
      <c r="E19" s="97"/>
      <c r="F19" s="97"/>
      <c r="G19" s="1"/>
      <c r="H19" s="1"/>
      <c r="I19" s="55"/>
      <c r="J19" s="1"/>
      <c r="K19" s="97"/>
      <c r="L19" s="97"/>
      <c r="M19" s="97"/>
      <c r="N19" s="97"/>
      <c r="O19" s="97"/>
      <c r="P19" s="136"/>
      <c r="Q19" s="97"/>
      <c r="R19" s="97"/>
      <c r="S19" s="97"/>
      <c r="T19" s="97"/>
      <c r="U19" s="136"/>
      <c r="V19" s="136"/>
      <c r="W19" s="97"/>
      <c r="X19" s="97"/>
      <c r="Y19" s="97"/>
      <c r="Z19" s="97"/>
      <c r="AA19" s="97"/>
    </row>
    <row r="20" spans="1:27">
      <c r="A20" s="1"/>
      <c r="B20" s="1"/>
      <c r="C20" s="1"/>
      <c r="D20" s="1"/>
      <c r="E20" s="97"/>
      <c r="F20" s="97"/>
      <c r="G20" s="1"/>
      <c r="H20" s="1"/>
      <c r="I20" s="55"/>
      <c r="J20" s="1"/>
      <c r="K20" s="97"/>
      <c r="L20" s="97"/>
      <c r="M20" s="97"/>
      <c r="N20" s="97"/>
      <c r="O20" s="97"/>
      <c r="P20" s="136"/>
      <c r="Q20" s="97"/>
      <c r="R20" s="97"/>
      <c r="S20" s="97"/>
      <c r="T20" s="97"/>
      <c r="U20" s="136"/>
      <c r="V20" s="136"/>
      <c r="W20" s="97"/>
      <c r="X20" s="97"/>
      <c r="Y20" s="97"/>
      <c r="Z20" s="97"/>
      <c r="AA20" s="97"/>
    </row>
    <row r="21" spans="1:27">
      <c r="A21" s="1"/>
      <c r="B21" s="1"/>
      <c r="C21" s="1"/>
      <c r="D21" s="1"/>
      <c r="E21" s="97"/>
      <c r="F21" s="97"/>
      <c r="G21" s="1"/>
      <c r="H21" s="1"/>
      <c r="I21" s="55"/>
      <c r="J21" s="1"/>
      <c r="K21" s="97"/>
      <c r="L21" s="97"/>
      <c r="M21" s="97"/>
      <c r="N21" s="97"/>
      <c r="O21" s="97"/>
      <c r="P21" s="136"/>
      <c r="Q21" s="97"/>
      <c r="R21" s="97"/>
      <c r="S21" s="97"/>
      <c r="T21" s="97"/>
      <c r="U21" s="136"/>
      <c r="V21" s="136"/>
      <c r="W21" s="97"/>
      <c r="X21" s="97"/>
      <c r="Y21" s="97"/>
      <c r="Z21" s="97"/>
      <c r="AA21" s="97"/>
    </row>
    <row r="22" spans="1:27">
      <c r="A22" s="1"/>
      <c r="B22" s="1"/>
      <c r="C22" s="1"/>
      <c r="D22" s="1"/>
      <c r="E22" s="97"/>
      <c r="F22" s="97"/>
      <c r="G22" s="1"/>
      <c r="H22" s="1"/>
      <c r="I22" s="55"/>
      <c r="J22" s="1"/>
      <c r="K22" s="97"/>
      <c r="L22" s="97"/>
      <c r="M22" s="97"/>
      <c r="N22" s="97"/>
      <c r="O22" s="97"/>
      <c r="P22" s="136"/>
      <c r="Q22" s="97"/>
      <c r="R22" s="97"/>
      <c r="S22" s="97"/>
      <c r="T22" s="97"/>
      <c r="U22" s="136"/>
      <c r="V22" s="136"/>
      <c r="W22" s="97"/>
      <c r="X22" s="97"/>
      <c r="Y22" s="97"/>
      <c r="Z22" s="97"/>
      <c r="AA22" s="97"/>
    </row>
    <row r="23" spans="1:27">
      <c r="A23" s="1"/>
      <c r="B23" s="1"/>
      <c r="C23" s="1"/>
      <c r="D23" s="1"/>
      <c r="E23" s="97"/>
      <c r="F23" s="97"/>
      <c r="G23" s="1"/>
      <c r="H23" s="1"/>
      <c r="I23" s="55"/>
      <c r="J23" s="1"/>
      <c r="K23" s="97"/>
      <c r="L23" s="97"/>
      <c r="M23" s="97"/>
      <c r="N23" s="97"/>
      <c r="O23" s="97"/>
      <c r="P23" s="136"/>
      <c r="Q23" s="97"/>
      <c r="R23" s="97"/>
      <c r="S23" s="97"/>
      <c r="T23" s="97"/>
      <c r="U23" s="136"/>
      <c r="V23" s="136"/>
      <c r="W23" s="97"/>
      <c r="X23" s="97"/>
      <c r="Y23" s="97"/>
      <c r="Z23" s="97"/>
      <c r="AA23" s="97"/>
    </row>
    <row r="24" spans="1:27">
      <c r="A24" s="1"/>
      <c r="B24" s="1"/>
      <c r="C24" s="1"/>
      <c r="D24" s="1"/>
      <c r="E24" s="97"/>
      <c r="F24" s="97"/>
      <c r="G24" s="1"/>
      <c r="H24" s="1"/>
      <c r="I24" s="55"/>
      <c r="J24" s="1"/>
      <c r="K24" s="97"/>
      <c r="L24" s="97"/>
      <c r="M24" s="97"/>
      <c r="N24" s="97"/>
      <c r="O24" s="97"/>
      <c r="P24" s="136"/>
      <c r="Q24" s="97"/>
      <c r="R24" s="97"/>
      <c r="S24" s="97"/>
      <c r="T24" s="97"/>
      <c r="U24" s="136"/>
      <c r="V24" s="136"/>
      <c r="W24" s="97"/>
      <c r="X24" s="97"/>
      <c r="Y24" s="97"/>
      <c r="Z24" s="97"/>
      <c r="AA24" s="97"/>
    </row>
    <row r="25" spans="1:27">
      <c r="A25" s="1"/>
      <c r="B25" s="1"/>
      <c r="C25" s="1"/>
      <c r="D25" s="1"/>
      <c r="E25" s="97"/>
      <c r="F25" s="97"/>
      <c r="G25" s="1"/>
      <c r="H25" s="1"/>
      <c r="I25" s="55"/>
      <c r="J25" s="1"/>
      <c r="K25" s="97"/>
      <c r="L25" s="97"/>
      <c r="M25" s="97"/>
      <c r="N25" s="97"/>
      <c r="O25" s="97"/>
      <c r="P25" s="136"/>
      <c r="Q25" s="97"/>
      <c r="R25" s="97"/>
      <c r="S25" s="97"/>
      <c r="T25" s="97"/>
      <c r="U25" s="136"/>
      <c r="V25" s="136"/>
      <c r="W25" s="97"/>
      <c r="X25" s="97"/>
      <c r="Y25" s="97"/>
      <c r="Z25" s="97"/>
      <c r="AA25" s="97"/>
    </row>
    <row r="26" spans="1:27">
      <c r="A26" s="1"/>
      <c r="B26" s="1"/>
      <c r="C26" s="1"/>
      <c r="D26" s="1"/>
      <c r="E26" s="97"/>
      <c r="F26" s="97"/>
      <c r="G26" s="1"/>
      <c r="H26" s="1"/>
      <c r="I26" s="55"/>
      <c r="J26" s="1"/>
      <c r="K26" s="97"/>
      <c r="L26" s="97"/>
      <c r="M26" s="97"/>
      <c r="N26" s="97"/>
      <c r="O26" s="97"/>
      <c r="P26" s="136"/>
      <c r="Q26" s="97"/>
      <c r="R26" s="97"/>
      <c r="S26" s="97"/>
      <c r="T26" s="97"/>
      <c r="U26" s="136"/>
      <c r="V26" s="136"/>
      <c r="W26" s="97"/>
      <c r="X26" s="97"/>
      <c r="Y26" s="97"/>
      <c r="Z26" s="97"/>
      <c r="AA26" s="97"/>
    </row>
    <row r="27" spans="1:27">
      <c r="A27" s="1"/>
      <c r="B27" s="1"/>
      <c r="C27" s="1"/>
      <c r="D27" s="1"/>
      <c r="E27" s="97"/>
      <c r="F27" s="97"/>
      <c r="G27" s="1"/>
      <c r="H27" s="1"/>
      <c r="I27" s="55"/>
      <c r="J27" s="1"/>
      <c r="K27" s="97"/>
      <c r="L27" s="97"/>
      <c r="M27" s="97"/>
      <c r="N27" s="97"/>
      <c r="O27" s="97"/>
      <c r="P27" s="136"/>
      <c r="Q27" s="97"/>
      <c r="R27" s="97"/>
      <c r="S27" s="97"/>
      <c r="T27" s="97"/>
      <c r="U27" s="136"/>
      <c r="V27" s="136"/>
      <c r="W27" s="97"/>
      <c r="X27" s="97"/>
      <c r="Y27" s="97"/>
      <c r="Z27" s="97"/>
      <c r="AA27" s="97"/>
    </row>
    <row r="28" spans="1:27">
      <c r="A28" s="1"/>
      <c r="B28" s="1"/>
      <c r="C28" s="1"/>
      <c r="D28" s="1"/>
      <c r="E28" s="97"/>
      <c r="F28" s="97"/>
      <c r="G28" s="1"/>
      <c r="H28" s="1"/>
      <c r="I28" s="55"/>
      <c r="J28" s="1"/>
      <c r="K28" s="97"/>
      <c r="L28" s="97"/>
      <c r="M28" s="97"/>
      <c r="N28" s="97"/>
      <c r="O28" s="97"/>
      <c r="P28" s="136"/>
      <c r="Q28" s="97"/>
      <c r="R28" s="97"/>
      <c r="S28" s="97"/>
      <c r="T28" s="97"/>
      <c r="U28" s="136"/>
      <c r="V28" s="136"/>
      <c r="W28" s="97"/>
      <c r="X28" s="97"/>
      <c r="Y28" s="97"/>
      <c r="Z28" s="97"/>
      <c r="AA28" s="97"/>
    </row>
    <row r="29" spans="1:27">
      <c r="A29" s="1"/>
      <c r="B29" s="1"/>
      <c r="C29" s="1"/>
      <c r="D29" s="1"/>
      <c r="E29" s="97"/>
      <c r="F29" s="97"/>
      <c r="G29" s="1"/>
      <c r="H29" s="1"/>
      <c r="I29" s="55"/>
      <c r="J29" s="1"/>
      <c r="K29" s="97"/>
      <c r="L29" s="97"/>
      <c r="M29" s="97"/>
      <c r="N29" s="97"/>
      <c r="O29" s="97"/>
      <c r="P29" s="136"/>
      <c r="Q29" s="97"/>
      <c r="R29" s="97"/>
      <c r="S29" s="97"/>
      <c r="T29" s="97"/>
      <c r="U29" s="136"/>
      <c r="V29" s="136"/>
      <c r="W29" s="97"/>
      <c r="X29" s="97"/>
      <c r="Y29" s="97"/>
      <c r="Z29" s="97"/>
      <c r="AA29" s="97"/>
    </row>
    <row r="30" spans="1:27">
      <c r="A30" s="1"/>
      <c r="B30" s="1"/>
      <c r="C30" s="1"/>
      <c r="D30" s="1"/>
      <c r="E30" s="97"/>
      <c r="F30" s="97"/>
      <c r="G30" s="1"/>
      <c r="H30" s="1"/>
      <c r="I30" s="55"/>
      <c r="J30" s="1"/>
      <c r="K30" s="97"/>
      <c r="L30" s="97"/>
      <c r="M30" s="97"/>
      <c r="N30" s="97"/>
      <c r="O30" s="97"/>
      <c r="P30" s="136"/>
      <c r="Q30" s="97"/>
      <c r="R30" s="97"/>
      <c r="S30" s="97"/>
      <c r="T30" s="97"/>
      <c r="U30" s="136"/>
      <c r="V30" s="136"/>
      <c r="W30" s="97"/>
      <c r="X30" s="97"/>
      <c r="Y30" s="97"/>
      <c r="Z30" s="97"/>
      <c r="AA30" s="97"/>
    </row>
    <row r="31" spans="1:27">
      <c r="A31" s="1"/>
      <c r="B31" s="1"/>
      <c r="C31" s="1"/>
      <c r="D31" s="1"/>
      <c r="E31" s="97"/>
      <c r="F31" s="97"/>
      <c r="G31" s="1"/>
      <c r="H31" s="1"/>
      <c r="I31" s="55"/>
      <c r="J31" s="1"/>
      <c r="K31" s="97"/>
      <c r="L31" s="97"/>
      <c r="M31" s="97"/>
      <c r="N31" s="97"/>
      <c r="O31" s="97"/>
      <c r="P31" s="136"/>
      <c r="Q31" s="97"/>
      <c r="R31" s="97"/>
      <c r="S31" s="97"/>
      <c r="T31" s="97"/>
      <c r="U31" s="136"/>
      <c r="V31" s="136"/>
      <c r="W31" s="97"/>
      <c r="X31" s="97"/>
      <c r="Y31" s="97"/>
      <c r="Z31" s="97"/>
      <c r="AA31" s="97"/>
    </row>
    <row r="32" spans="1:27">
      <c r="A32" s="1"/>
      <c r="B32" s="1"/>
      <c r="C32" s="1"/>
      <c r="D32" s="1"/>
      <c r="E32" s="97"/>
      <c r="F32" s="97"/>
      <c r="G32" s="1"/>
      <c r="H32" s="1"/>
      <c r="I32" s="55"/>
      <c r="J32" s="1"/>
      <c r="K32" s="97"/>
      <c r="L32" s="97"/>
      <c r="M32" s="97"/>
      <c r="N32" s="97"/>
      <c r="O32" s="97"/>
      <c r="P32" s="136"/>
      <c r="Q32" s="97"/>
      <c r="R32" s="97"/>
      <c r="S32" s="97"/>
      <c r="T32" s="97"/>
      <c r="U32" s="136"/>
      <c r="V32" s="136"/>
      <c r="W32" s="97"/>
      <c r="X32" s="97"/>
      <c r="Y32" s="97"/>
      <c r="Z32" s="97"/>
      <c r="AA32" s="97"/>
    </row>
    <row r="33" spans="1:27">
      <c r="A33" s="1"/>
      <c r="B33" s="1"/>
      <c r="C33" s="1"/>
      <c r="D33" s="1"/>
      <c r="E33" s="97"/>
      <c r="F33" s="97"/>
      <c r="G33" s="1"/>
      <c r="H33" s="1"/>
      <c r="I33" s="55"/>
      <c r="J33" s="1"/>
      <c r="K33" s="97"/>
      <c r="L33" s="97"/>
      <c r="M33" s="97"/>
      <c r="N33" s="97"/>
      <c r="O33" s="97"/>
      <c r="P33" s="136"/>
      <c r="Q33" s="97"/>
      <c r="R33" s="97"/>
      <c r="S33" s="97"/>
      <c r="T33" s="97"/>
      <c r="U33" s="136"/>
      <c r="V33" s="136"/>
      <c r="W33" s="97"/>
      <c r="X33" s="97"/>
      <c r="Y33" s="97"/>
      <c r="Z33" s="97"/>
      <c r="AA33" s="97"/>
    </row>
    <row r="34" spans="1:27">
      <c r="A34" s="1"/>
      <c r="B34" s="1"/>
      <c r="C34" s="1"/>
      <c r="D34" s="1"/>
      <c r="E34" s="97"/>
      <c r="F34" s="97"/>
      <c r="G34" s="1"/>
      <c r="H34" s="1"/>
      <c r="I34" s="55"/>
      <c r="J34" s="1"/>
      <c r="K34" s="97"/>
      <c r="L34" s="97"/>
      <c r="M34" s="97"/>
      <c r="N34" s="97"/>
      <c r="O34" s="97"/>
      <c r="P34" s="136"/>
      <c r="Q34" s="97"/>
      <c r="R34" s="97"/>
      <c r="S34" s="97"/>
      <c r="T34" s="97"/>
      <c r="U34" s="136"/>
      <c r="V34" s="136"/>
      <c r="W34" s="97"/>
      <c r="X34" s="97"/>
      <c r="Y34" s="97"/>
      <c r="Z34" s="97"/>
      <c r="AA34" s="97"/>
    </row>
    <row r="35" spans="1:27">
      <c r="A35" s="1"/>
      <c r="B35" s="1"/>
      <c r="C35" s="1"/>
      <c r="D35" s="1"/>
      <c r="E35" s="97"/>
      <c r="F35" s="97"/>
      <c r="G35" s="1"/>
      <c r="H35" s="1"/>
      <c r="I35" s="55"/>
      <c r="J35" s="1"/>
      <c r="K35" s="97"/>
      <c r="L35" s="97"/>
      <c r="M35" s="97"/>
      <c r="N35" s="97"/>
      <c r="O35" s="97"/>
      <c r="P35" s="136"/>
      <c r="Q35" s="97"/>
      <c r="R35" s="97"/>
      <c r="S35" s="97"/>
      <c r="T35" s="97"/>
      <c r="U35" s="136"/>
      <c r="V35" s="136"/>
      <c r="W35" s="97"/>
      <c r="X35" s="97"/>
      <c r="Y35" s="97"/>
      <c r="Z35" s="97"/>
      <c r="AA35" s="97"/>
    </row>
    <row r="36" spans="1:27">
      <c r="A36" s="1"/>
      <c r="B36" s="1"/>
      <c r="C36" s="1"/>
      <c r="D36" s="1"/>
      <c r="E36" s="97"/>
      <c r="F36" s="97"/>
      <c r="G36" s="1"/>
      <c r="H36" s="1"/>
      <c r="I36" s="55"/>
      <c r="J36" s="1"/>
      <c r="K36" s="97"/>
      <c r="L36" s="97"/>
      <c r="M36" s="97"/>
      <c r="N36" s="97"/>
      <c r="O36" s="97"/>
      <c r="P36" s="136"/>
      <c r="Q36" s="97"/>
      <c r="R36" s="97"/>
      <c r="S36" s="97"/>
      <c r="T36" s="97"/>
      <c r="U36" s="136"/>
      <c r="V36" s="136"/>
      <c r="W36" s="97"/>
      <c r="X36" s="97"/>
      <c r="Y36" s="97"/>
      <c r="Z36" s="97"/>
      <c r="AA36" s="97"/>
    </row>
    <row r="37" spans="1:27">
      <c r="A37" s="1"/>
      <c r="B37" s="1"/>
      <c r="C37" s="1"/>
      <c r="D37" s="1"/>
      <c r="E37" s="97"/>
      <c r="F37" s="97"/>
      <c r="G37" s="1"/>
      <c r="H37" s="1"/>
      <c r="I37" s="55"/>
      <c r="J37" s="1"/>
      <c r="K37" s="97"/>
      <c r="L37" s="97"/>
      <c r="M37" s="97"/>
      <c r="N37" s="97"/>
      <c r="O37" s="97"/>
      <c r="P37" s="136"/>
      <c r="Q37" s="97"/>
      <c r="R37" s="97"/>
      <c r="S37" s="97"/>
      <c r="T37" s="97"/>
      <c r="U37" s="136"/>
      <c r="V37" s="136"/>
      <c r="W37" s="97"/>
      <c r="X37" s="97"/>
      <c r="Y37" s="97"/>
      <c r="Z37" s="97"/>
      <c r="AA37" s="97"/>
    </row>
    <row r="38" spans="1:27">
      <c r="A38" s="1"/>
      <c r="B38" s="1"/>
      <c r="C38" s="1"/>
      <c r="D38" s="1"/>
      <c r="E38" s="97"/>
      <c r="F38" s="97"/>
      <c r="G38" s="1"/>
      <c r="H38" s="1"/>
      <c r="I38" s="55"/>
      <c r="J38" s="1"/>
      <c r="K38" s="97"/>
      <c r="L38" s="97"/>
      <c r="M38" s="97"/>
      <c r="N38" s="97"/>
      <c r="O38" s="97"/>
      <c r="P38" s="136"/>
      <c r="Q38" s="97"/>
      <c r="R38" s="97"/>
      <c r="S38" s="97"/>
      <c r="T38" s="97"/>
      <c r="U38" s="136"/>
      <c r="V38" s="136"/>
      <c r="W38" s="97"/>
      <c r="X38" s="97"/>
      <c r="Y38" s="97"/>
      <c r="Z38" s="97"/>
      <c r="AA38" s="97"/>
    </row>
    <row r="39" spans="1:27">
      <c r="A39" s="1"/>
      <c r="B39" s="1"/>
      <c r="C39" s="1"/>
      <c r="D39" s="1"/>
      <c r="E39" s="97"/>
      <c r="F39" s="97"/>
      <c r="G39" s="1"/>
      <c r="H39" s="1"/>
      <c r="I39" s="55"/>
      <c r="J39" s="1"/>
      <c r="K39" s="97"/>
      <c r="L39" s="97"/>
      <c r="M39" s="97"/>
      <c r="N39" s="97"/>
      <c r="O39" s="97"/>
      <c r="P39" s="136"/>
      <c r="Q39" s="97"/>
      <c r="R39" s="97"/>
      <c r="S39" s="97"/>
      <c r="T39" s="97"/>
      <c r="U39" s="136"/>
      <c r="V39" s="136"/>
      <c r="W39" s="97"/>
      <c r="X39" s="97"/>
      <c r="Y39" s="97"/>
      <c r="Z39" s="97"/>
      <c r="AA39" s="97"/>
    </row>
    <row r="40" spans="1:27">
      <c r="A40" s="1"/>
      <c r="B40" s="1"/>
      <c r="C40" s="1"/>
      <c r="D40" s="1"/>
      <c r="E40" s="97"/>
      <c r="F40" s="97"/>
      <c r="G40" s="1"/>
      <c r="H40" s="1"/>
      <c r="I40" s="55"/>
      <c r="J40" s="1"/>
      <c r="K40" s="97"/>
      <c r="L40" s="97"/>
      <c r="M40" s="97"/>
      <c r="N40" s="97"/>
      <c r="O40" s="97"/>
      <c r="P40" s="136"/>
      <c r="Q40" s="97"/>
      <c r="R40" s="97"/>
      <c r="S40" s="97"/>
      <c r="T40" s="97"/>
      <c r="U40" s="136"/>
      <c r="V40" s="136"/>
      <c r="W40" s="97"/>
      <c r="X40" s="97"/>
      <c r="Y40" s="97"/>
      <c r="Z40" s="97"/>
      <c r="AA40" s="97"/>
    </row>
    <row r="41" spans="1:27">
      <c r="A41" s="1"/>
      <c r="B41" s="1"/>
      <c r="C41" s="1"/>
      <c r="D41" s="1"/>
      <c r="E41" s="97"/>
      <c r="F41" s="97"/>
      <c r="G41" s="1"/>
      <c r="H41" s="1"/>
      <c r="I41" s="55"/>
      <c r="J41" s="1"/>
      <c r="K41" s="97"/>
      <c r="L41" s="97"/>
      <c r="M41" s="97"/>
      <c r="N41" s="97"/>
      <c r="O41" s="97"/>
      <c r="P41" s="136"/>
      <c r="Q41" s="97"/>
      <c r="R41" s="97"/>
      <c r="S41" s="97"/>
      <c r="T41" s="97"/>
      <c r="U41" s="136"/>
      <c r="V41" s="136"/>
      <c r="W41" s="97"/>
      <c r="X41" s="97"/>
      <c r="Y41" s="97"/>
      <c r="Z41" s="97"/>
      <c r="AA41" s="97"/>
    </row>
    <row r="42" spans="1:27">
      <c r="A42" s="1"/>
      <c r="B42" s="1"/>
      <c r="C42" s="1"/>
      <c r="D42" s="1"/>
      <c r="E42" s="97"/>
      <c r="F42" s="97"/>
      <c r="G42" s="1"/>
      <c r="H42" s="1"/>
      <c r="I42" s="55"/>
      <c r="J42" s="1"/>
      <c r="K42" s="97"/>
      <c r="L42" s="97"/>
      <c r="M42" s="97"/>
      <c r="N42" s="97"/>
      <c r="O42" s="97"/>
      <c r="P42" s="136"/>
      <c r="Q42" s="97"/>
      <c r="R42" s="97"/>
      <c r="S42" s="97"/>
      <c r="T42" s="97"/>
      <c r="U42" s="136"/>
      <c r="V42" s="136"/>
      <c r="W42" s="97"/>
      <c r="X42" s="97"/>
      <c r="Y42" s="97"/>
      <c r="Z42" s="97"/>
      <c r="AA42" s="97"/>
    </row>
    <row r="43" spans="1:27">
      <c r="A43" s="1"/>
      <c r="B43" s="1"/>
      <c r="C43" s="1"/>
      <c r="D43" s="1"/>
      <c r="E43" s="97"/>
      <c r="F43" s="97"/>
      <c r="G43" s="1"/>
      <c r="H43" s="1"/>
      <c r="I43" s="55"/>
      <c r="J43" s="1"/>
      <c r="K43" s="97"/>
      <c r="L43" s="97"/>
      <c r="M43" s="97"/>
      <c r="N43" s="97"/>
      <c r="O43" s="97"/>
      <c r="P43" s="136"/>
      <c r="Q43" s="97"/>
      <c r="R43" s="97"/>
      <c r="S43" s="97"/>
      <c r="T43" s="97"/>
      <c r="U43" s="136"/>
      <c r="V43" s="136"/>
      <c r="W43" s="97"/>
      <c r="X43" s="97"/>
      <c r="Y43" s="97"/>
      <c r="Z43" s="97"/>
      <c r="AA43" s="97"/>
    </row>
    <row r="44" spans="1:27">
      <c r="A44" s="1"/>
      <c r="B44" s="1"/>
      <c r="C44" s="1"/>
      <c r="D44" s="1"/>
      <c r="E44" s="97"/>
      <c r="F44" s="97"/>
      <c r="G44" s="1"/>
      <c r="H44" s="1"/>
      <c r="I44" s="55"/>
      <c r="J44" s="1"/>
      <c r="K44" s="97"/>
      <c r="L44" s="97"/>
      <c r="M44" s="97"/>
      <c r="N44" s="97"/>
      <c r="O44" s="97"/>
      <c r="P44" s="136"/>
      <c r="Q44" s="97"/>
      <c r="R44" s="97"/>
      <c r="S44" s="97"/>
      <c r="T44" s="97"/>
      <c r="U44" s="136"/>
      <c r="V44" s="136"/>
      <c r="W44" s="97"/>
      <c r="X44" s="97"/>
      <c r="Y44" s="97"/>
      <c r="Z44" s="97"/>
      <c r="AA44" s="97"/>
    </row>
    <row r="45" spans="1:27">
      <c r="A45" s="1"/>
      <c r="B45" s="1"/>
      <c r="C45" s="1"/>
      <c r="D45" s="1"/>
      <c r="E45" s="97"/>
      <c r="F45" s="97"/>
      <c r="G45" s="1"/>
      <c r="H45" s="1"/>
      <c r="I45" s="55"/>
      <c r="J45" s="1"/>
      <c r="K45" s="97"/>
      <c r="L45" s="97"/>
      <c r="M45" s="97"/>
      <c r="N45" s="97"/>
      <c r="O45" s="97"/>
      <c r="P45" s="136"/>
      <c r="Q45" s="97"/>
      <c r="R45" s="97"/>
      <c r="S45" s="97"/>
      <c r="T45" s="97"/>
      <c r="U45" s="136"/>
      <c r="V45" s="136"/>
      <c r="W45" s="97"/>
      <c r="X45" s="97"/>
      <c r="Y45" s="97"/>
      <c r="Z45" s="97"/>
      <c r="AA45" s="97"/>
    </row>
    <row r="46" spans="1:27">
      <c r="A46" s="1"/>
      <c r="B46" s="1"/>
      <c r="C46" s="1"/>
      <c r="D46" s="1"/>
      <c r="E46" s="97"/>
      <c r="F46" s="97"/>
      <c r="G46" s="1"/>
      <c r="H46" s="1"/>
      <c r="I46" s="55"/>
      <c r="J46" s="1"/>
      <c r="K46" s="97"/>
      <c r="L46" s="97"/>
      <c r="M46" s="97"/>
      <c r="N46" s="97"/>
      <c r="O46" s="97"/>
      <c r="P46" s="136"/>
      <c r="Q46" s="97"/>
      <c r="R46" s="97"/>
      <c r="S46" s="97"/>
      <c r="T46" s="97"/>
      <c r="U46" s="136"/>
      <c r="V46" s="136"/>
      <c r="W46" s="97"/>
      <c r="X46" s="97"/>
      <c r="Y46" s="97"/>
      <c r="Z46" s="97"/>
      <c r="AA46" s="97"/>
    </row>
    <row r="47" spans="1:27">
      <c r="A47" s="1"/>
      <c r="B47" s="1"/>
      <c r="C47" s="1"/>
      <c r="D47" s="1"/>
      <c r="E47" s="97"/>
      <c r="F47" s="97"/>
      <c r="G47" s="1"/>
      <c r="H47" s="1"/>
      <c r="I47" s="55"/>
      <c r="J47" s="1"/>
      <c r="K47" s="97"/>
      <c r="L47" s="97"/>
      <c r="M47" s="97"/>
      <c r="N47" s="97"/>
      <c r="O47" s="97"/>
      <c r="P47" s="136"/>
      <c r="Q47" s="97"/>
      <c r="R47" s="97"/>
      <c r="S47" s="97"/>
      <c r="T47" s="97"/>
      <c r="U47" s="136"/>
      <c r="V47" s="136"/>
      <c r="W47" s="97"/>
      <c r="X47" s="97"/>
      <c r="Y47" s="97"/>
      <c r="Z47" s="97"/>
      <c r="AA47" s="97"/>
    </row>
    <row r="48" spans="1:27">
      <c r="A48" s="1"/>
      <c r="B48" s="1"/>
      <c r="C48" s="1"/>
      <c r="D48" s="1"/>
      <c r="E48" s="97"/>
      <c r="F48" s="97"/>
      <c r="G48" s="1"/>
      <c r="H48" s="1"/>
      <c r="I48" s="55"/>
      <c r="J48" s="1"/>
      <c r="K48" s="97"/>
      <c r="L48" s="97"/>
      <c r="M48" s="97"/>
      <c r="N48" s="97"/>
      <c r="O48" s="97"/>
      <c r="P48" s="136"/>
      <c r="Q48" s="97"/>
      <c r="R48" s="97"/>
      <c r="S48" s="97"/>
      <c r="T48" s="97"/>
      <c r="U48" s="136"/>
      <c r="V48" s="136"/>
      <c r="W48" s="97"/>
      <c r="X48" s="97"/>
      <c r="Y48" s="97"/>
      <c r="Z48" s="97"/>
      <c r="AA48" s="97"/>
    </row>
    <row r="49" spans="1:27">
      <c r="A49" s="1"/>
      <c r="B49" s="1"/>
      <c r="C49" s="1"/>
      <c r="D49" s="1"/>
      <c r="E49" s="97"/>
      <c r="F49" s="97"/>
      <c r="G49" s="1"/>
      <c r="H49" s="1"/>
      <c r="I49" s="55"/>
      <c r="J49" s="1"/>
      <c r="K49" s="97"/>
      <c r="L49" s="97"/>
      <c r="M49" s="97"/>
      <c r="N49" s="97"/>
      <c r="O49" s="97"/>
      <c r="P49" s="136"/>
      <c r="Q49" s="97"/>
      <c r="R49" s="97"/>
      <c r="S49" s="97"/>
      <c r="T49" s="97"/>
      <c r="U49" s="136"/>
      <c r="V49" s="136"/>
      <c r="W49" s="97"/>
      <c r="X49" s="97"/>
      <c r="Y49" s="97"/>
      <c r="Z49" s="97"/>
      <c r="AA49" s="97"/>
    </row>
    <row r="50" spans="1:27">
      <c r="A50" s="1"/>
      <c r="B50" s="1"/>
      <c r="C50" s="1"/>
      <c r="D50" s="1"/>
      <c r="E50" s="97"/>
      <c r="F50" s="97"/>
      <c r="G50" s="1"/>
      <c r="H50" s="1"/>
      <c r="I50" s="55"/>
      <c r="J50" s="1"/>
      <c r="K50" s="97"/>
      <c r="L50" s="97"/>
      <c r="M50" s="97"/>
      <c r="N50" s="97"/>
      <c r="O50" s="97"/>
      <c r="P50" s="136"/>
      <c r="Q50" s="97"/>
      <c r="R50" s="97"/>
      <c r="S50" s="97"/>
      <c r="T50" s="97"/>
      <c r="U50" s="136"/>
      <c r="V50" s="136"/>
      <c r="W50" s="97"/>
      <c r="X50" s="97"/>
      <c r="Y50" s="97"/>
      <c r="Z50" s="97"/>
      <c r="AA50" s="97"/>
    </row>
    <row r="51" spans="1:27">
      <c r="A51" s="1"/>
      <c r="B51" s="1"/>
      <c r="C51" s="1"/>
      <c r="D51" s="1"/>
      <c r="E51" s="97"/>
      <c r="F51" s="97"/>
      <c r="G51" s="1"/>
      <c r="H51" s="1"/>
      <c r="I51" s="55"/>
      <c r="J51" s="1"/>
      <c r="K51" s="97"/>
      <c r="L51" s="97"/>
      <c r="M51" s="97"/>
      <c r="N51" s="97"/>
      <c r="O51" s="97"/>
      <c r="P51" s="136"/>
      <c r="Q51" s="97"/>
      <c r="R51" s="97"/>
      <c r="S51" s="97"/>
      <c r="T51" s="97"/>
      <c r="U51" s="136"/>
      <c r="V51" s="136"/>
      <c r="W51" s="97"/>
      <c r="X51" s="97"/>
      <c r="Y51" s="97"/>
      <c r="Z51" s="97"/>
      <c r="AA51" s="97"/>
    </row>
    <row r="52" spans="1:27">
      <c r="A52" s="1"/>
      <c r="B52" s="1"/>
      <c r="C52" s="1"/>
      <c r="D52" s="1"/>
      <c r="E52" s="97"/>
      <c r="F52" s="97"/>
      <c r="G52" s="1"/>
      <c r="H52" s="1"/>
      <c r="I52" s="55"/>
      <c r="J52" s="1"/>
      <c r="K52" s="97"/>
      <c r="L52" s="97"/>
      <c r="M52" s="97"/>
      <c r="N52" s="97"/>
      <c r="O52" s="97"/>
      <c r="P52" s="136"/>
      <c r="Q52" s="97"/>
      <c r="R52" s="97"/>
      <c r="S52" s="97"/>
      <c r="T52" s="97"/>
      <c r="U52" s="136"/>
      <c r="V52" s="136"/>
      <c r="W52" s="97"/>
      <c r="X52" s="97"/>
      <c r="Y52" s="97"/>
      <c r="Z52" s="97"/>
      <c r="AA52" s="97"/>
    </row>
    <row r="53" spans="1:27">
      <c r="A53" s="1"/>
      <c r="B53" s="1"/>
      <c r="C53" s="1"/>
      <c r="D53" s="1"/>
      <c r="E53" s="97"/>
      <c r="F53" s="97"/>
      <c r="G53" s="1"/>
      <c r="H53" s="1"/>
      <c r="I53" s="55"/>
      <c r="J53" s="1"/>
      <c r="K53" s="97"/>
      <c r="L53" s="97"/>
      <c r="M53" s="97"/>
      <c r="N53" s="97"/>
      <c r="O53" s="97"/>
      <c r="P53" s="136"/>
      <c r="Q53" s="97"/>
      <c r="R53" s="97"/>
      <c r="S53" s="97"/>
      <c r="T53" s="97"/>
      <c r="U53" s="136"/>
      <c r="V53" s="136"/>
      <c r="W53" s="97"/>
      <c r="X53" s="97"/>
      <c r="Y53" s="97"/>
      <c r="Z53" s="97"/>
      <c r="AA53" s="97"/>
    </row>
    <row r="54" spans="1:27">
      <c r="A54" s="1"/>
      <c r="B54" s="1"/>
      <c r="C54" s="1"/>
      <c r="D54" s="1"/>
      <c r="E54" s="97"/>
      <c r="F54" s="97"/>
      <c r="G54" s="1"/>
      <c r="H54" s="1"/>
      <c r="I54" s="55"/>
      <c r="J54" s="1"/>
      <c r="K54" s="97"/>
      <c r="L54" s="97"/>
      <c r="M54" s="97"/>
      <c r="N54" s="97"/>
      <c r="O54" s="97"/>
      <c r="P54" s="136"/>
      <c r="Q54" s="97"/>
      <c r="R54" s="97"/>
      <c r="S54" s="97"/>
      <c r="T54" s="97"/>
      <c r="U54" s="136"/>
      <c r="V54" s="136"/>
      <c r="W54" s="97"/>
      <c r="X54" s="97"/>
      <c r="Y54" s="97"/>
      <c r="Z54" s="97"/>
      <c r="AA54" s="97"/>
    </row>
    <row r="55" spans="1:27">
      <c r="A55" s="1"/>
      <c r="B55" s="1"/>
      <c r="C55" s="1"/>
      <c r="D55" s="1"/>
      <c r="E55" s="97"/>
      <c r="F55" s="97"/>
      <c r="G55" s="1"/>
      <c r="H55" s="1"/>
      <c r="I55" s="55"/>
      <c r="J55" s="1"/>
      <c r="K55" s="97"/>
      <c r="L55" s="97"/>
      <c r="M55" s="97"/>
      <c r="N55" s="97"/>
      <c r="O55" s="97"/>
      <c r="P55" s="136"/>
      <c r="Q55" s="97"/>
      <c r="R55" s="97"/>
      <c r="S55" s="97"/>
      <c r="T55" s="97"/>
      <c r="U55" s="136"/>
      <c r="V55" s="136"/>
      <c r="W55" s="97"/>
      <c r="X55" s="97"/>
      <c r="Y55" s="97"/>
      <c r="Z55" s="97"/>
      <c r="AA55" s="97"/>
    </row>
    <row r="56" spans="1:27">
      <c r="A56" s="1"/>
      <c r="B56" s="1"/>
      <c r="C56" s="1"/>
      <c r="D56" s="1"/>
      <c r="E56" s="97"/>
      <c r="F56" s="97"/>
      <c r="G56" s="1"/>
      <c r="H56" s="1"/>
      <c r="I56" s="55"/>
      <c r="J56" s="1"/>
      <c r="K56" s="97"/>
      <c r="L56" s="97"/>
      <c r="M56" s="97"/>
      <c r="N56" s="97"/>
      <c r="O56" s="97"/>
      <c r="P56" s="136"/>
      <c r="Q56" s="97"/>
      <c r="R56" s="97"/>
      <c r="S56" s="97"/>
      <c r="T56" s="97"/>
      <c r="U56" s="136"/>
      <c r="V56" s="136"/>
      <c r="W56" s="97"/>
      <c r="X56" s="97"/>
      <c r="Y56" s="97"/>
      <c r="Z56" s="97"/>
      <c r="AA56" s="97"/>
    </row>
    <row r="57" spans="1:27">
      <c r="A57" s="1"/>
      <c r="B57" s="1"/>
      <c r="C57" s="1"/>
      <c r="D57" s="1"/>
      <c r="E57" s="97"/>
      <c r="F57" s="97"/>
      <c r="G57" s="1"/>
      <c r="H57" s="1"/>
      <c r="I57" s="55"/>
      <c r="J57" s="1"/>
      <c r="K57" s="97"/>
      <c r="L57" s="97"/>
      <c r="M57" s="97"/>
      <c r="N57" s="97"/>
      <c r="O57" s="97"/>
      <c r="P57" s="136"/>
      <c r="Q57" s="97"/>
      <c r="R57" s="97"/>
      <c r="S57" s="97"/>
      <c r="T57" s="97"/>
      <c r="U57" s="136"/>
      <c r="V57" s="136"/>
      <c r="W57" s="97"/>
      <c r="X57" s="97"/>
      <c r="Y57" s="97"/>
      <c r="Z57" s="97"/>
      <c r="AA57" s="97"/>
    </row>
    <row r="58" spans="1:27">
      <c r="A58" s="1"/>
      <c r="B58" s="1"/>
      <c r="C58" s="1"/>
      <c r="D58" s="1"/>
      <c r="E58" s="97"/>
      <c r="F58" s="97"/>
      <c r="G58" s="1"/>
      <c r="H58" s="1"/>
      <c r="I58" s="55"/>
      <c r="J58" s="1"/>
      <c r="K58" s="97"/>
      <c r="L58" s="97"/>
      <c r="M58" s="97"/>
      <c r="N58" s="97"/>
      <c r="O58" s="97"/>
      <c r="P58" s="136"/>
      <c r="Q58" s="97"/>
      <c r="R58" s="97"/>
      <c r="S58" s="97"/>
      <c r="T58" s="97"/>
      <c r="U58" s="136"/>
      <c r="V58" s="136"/>
      <c r="W58" s="97"/>
      <c r="X58" s="97"/>
      <c r="Y58" s="97"/>
      <c r="Z58" s="97"/>
      <c r="AA58" s="97"/>
    </row>
    <row r="59" spans="1:27">
      <c r="A59" s="1"/>
      <c r="B59" s="1"/>
      <c r="C59" s="1"/>
      <c r="D59" s="1"/>
      <c r="E59" s="97"/>
      <c r="F59" s="97"/>
      <c r="G59" s="1"/>
      <c r="H59" s="1"/>
      <c r="I59" s="55"/>
      <c r="J59" s="1"/>
      <c r="K59" s="97"/>
      <c r="L59" s="97"/>
      <c r="M59" s="97"/>
      <c r="N59" s="97"/>
      <c r="O59" s="97"/>
      <c r="P59" s="136"/>
      <c r="Q59" s="97"/>
      <c r="R59" s="97"/>
      <c r="S59" s="97"/>
      <c r="T59" s="97"/>
      <c r="U59" s="136"/>
      <c r="V59" s="136"/>
      <c r="W59" s="97"/>
      <c r="X59" s="97"/>
      <c r="Y59" s="97"/>
      <c r="Z59" s="97"/>
      <c r="AA59" s="97"/>
    </row>
    <row r="60" spans="1:27">
      <c r="A60" s="1"/>
      <c r="B60" s="1"/>
      <c r="C60" s="1"/>
      <c r="D60" s="1"/>
      <c r="E60" s="97"/>
      <c r="F60" s="97"/>
      <c r="G60" s="1"/>
      <c r="H60" s="1"/>
      <c r="I60" s="55"/>
      <c r="J60" s="1"/>
      <c r="K60" s="97"/>
      <c r="L60" s="97"/>
      <c r="M60" s="97"/>
      <c r="N60" s="97"/>
      <c r="O60" s="97"/>
      <c r="P60" s="136"/>
      <c r="Q60" s="97"/>
      <c r="R60" s="97"/>
      <c r="S60" s="97"/>
      <c r="T60" s="97"/>
      <c r="U60" s="136"/>
      <c r="V60" s="136"/>
      <c r="W60" s="97"/>
      <c r="X60" s="97"/>
      <c r="Y60" s="97"/>
      <c r="Z60" s="97"/>
      <c r="AA60" s="97"/>
    </row>
    <row r="61" spans="1:27">
      <c r="A61" s="1"/>
      <c r="B61" s="1"/>
      <c r="C61" s="1"/>
      <c r="D61" s="1"/>
      <c r="E61" s="97"/>
      <c r="F61" s="97"/>
      <c r="G61" s="1"/>
      <c r="H61" s="1"/>
      <c r="I61" s="55"/>
      <c r="J61" s="1"/>
      <c r="K61" s="97"/>
      <c r="L61" s="97"/>
      <c r="M61" s="97"/>
      <c r="N61" s="97"/>
      <c r="O61" s="97"/>
      <c r="P61" s="136"/>
      <c r="Q61" s="97"/>
      <c r="R61" s="97"/>
      <c r="S61" s="97"/>
      <c r="T61" s="97"/>
      <c r="U61" s="136"/>
      <c r="V61" s="136"/>
      <c r="W61" s="97"/>
      <c r="X61" s="97"/>
      <c r="Y61" s="97"/>
      <c r="Z61" s="97"/>
      <c r="AA61" s="97"/>
    </row>
    <row r="62" spans="1:27">
      <c r="A62" s="1"/>
      <c r="B62" s="1"/>
      <c r="C62" s="1"/>
      <c r="D62" s="1"/>
      <c r="E62" s="97"/>
      <c r="F62" s="97"/>
      <c r="G62" s="1"/>
      <c r="H62" s="1"/>
      <c r="I62" s="55"/>
      <c r="J62" s="1"/>
      <c r="K62" s="97"/>
      <c r="L62" s="97"/>
      <c r="M62" s="97"/>
      <c r="N62" s="97"/>
      <c r="O62" s="97"/>
      <c r="P62" s="136"/>
      <c r="Q62" s="97"/>
      <c r="R62" s="97"/>
      <c r="S62" s="97"/>
      <c r="T62" s="97"/>
      <c r="U62" s="136"/>
      <c r="V62" s="136"/>
      <c r="W62" s="97"/>
      <c r="X62" s="97"/>
      <c r="Y62" s="97"/>
      <c r="Z62" s="97"/>
      <c r="AA62" s="97"/>
    </row>
    <row r="63" spans="1:27">
      <c r="A63" s="1"/>
      <c r="B63" s="1"/>
      <c r="C63" s="1"/>
      <c r="D63" s="1"/>
      <c r="E63" s="97"/>
      <c r="F63" s="97"/>
      <c r="G63" s="1"/>
      <c r="H63" s="1"/>
      <c r="I63" s="55"/>
      <c r="J63" s="1"/>
      <c r="K63" s="97"/>
      <c r="L63" s="97"/>
      <c r="M63" s="97"/>
      <c r="N63" s="97"/>
      <c r="O63" s="97"/>
      <c r="P63" s="136"/>
      <c r="Q63" s="97"/>
      <c r="R63" s="97"/>
      <c r="S63" s="97"/>
      <c r="T63" s="97"/>
      <c r="U63" s="136"/>
      <c r="V63" s="136"/>
      <c r="W63" s="97"/>
      <c r="X63" s="97"/>
      <c r="Y63" s="97"/>
      <c r="Z63" s="97"/>
      <c r="AA63" s="97"/>
    </row>
    <row r="64" spans="1:27">
      <c r="A64" s="1"/>
      <c r="B64" s="1"/>
      <c r="C64" s="1"/>
      <c r="D64" s="1"/>
      <c r="E64" s="97"/>
      <c r="F64" s="97"/>
      <c r="G64" s="1"/>
      <c r="H64" s="1"/>
      <c r="I64" s="55"/>
      <c r="J64" s="1"/>
      <c r="K64" s="97"/>
      <c r="L64" s="97"/>
      <c r="M64" s="97"/>
      <c r="N64" s="97"/>
      <c r="O64" s="97"/>
      <c r="P64" s="136"/>
      <c r="Q64" s="97"/>
      <c r="R64" s="97"/>
      <c r="S64" s="97"/>
      <c r="T64" s="97"/>
      <c r="U64" s="136"/>
      <c r="V64" s="136"/>
      <c r="W64" s="97"/>
      <c r="X64" s="97"/>
      <c r="Y64" s="97"/>
      <c r="Z64" s="97"/>
      <c r="AA64" s="97"/>
    </row>
    <row r="65" spans="1:27">
      <c r="A65" s="1"/>
      <c r="B65" s="1"/>
      <c r="C65" s="1"/>
      <c r="D65" s="1"/>
      <c r="E65" s="97"/>
      <c r="F65" s="97"/>
      <c r="G65" s="1"/>
      <c r="H65" s="1"/>
      <c r="I65" s="55"/>
      <c r="J65" s="1"/>
      <c r="K65" s="97"/>
      <c r="L65" s="97"/>
      <c r="M65" s="97"/>
      <c r="N65" s="97"/>
      <c r="O65" s="97"/>
      <c r="P65" s="136"/>
      <c r="Q65" s="97"/>
      <c r="R65" s="97"/>
      <c r="S65" s="97"/>
      <c r="T65" s="97"/>
      <c r="U65" s="136"/>
      <c r="V65" s="136"/>
      <c r="W65" s="97"/>
      <c r="X65" s="97"/>
      <c r="Y65" s="97"/>
      <c r="Z65" s="97"/>
      <c r="AA65" s="97"/>
    </row>
    <row r="66" spans="1:27">
      <c r="A66" s="1"/>
      <c r="B66" s="1"/>
      <c r="C66" s="1"/>
      <c r="D66" s="1"/>
      <c r="E66" s="97"/>
      <c r="F66" s="97"/>
      <c r="G66" s="1"/>
      <c r="H66" s="1"/>
      <c r="I66" s="55"/>
      <c r="J66" s="1"/>
      <c r="K66" s="97"/>
      <c r="L66" s="97"/>
      <c r="M66" s="97"/>
      <c r="N66" s="97"/>
      <c r="O66" s="97"/>
      <c r="P66" s="136"/>
      <c r="Q66" s="97"/>
      <c r="R66" s="97"/>
      <c r="S66" s="97"/>
      <c r="T66" s="97"/>
      <c r="U66" s="136"/>
      <c r="V66" s="136"/>
      <c r="W66" s="97"/>
      <c r="X66" s="97"/>
      <c r="Y66" s="97"/>
      <c r="Z66" s="97"/>
      <c r="AA66" s="97"/>
    </row>
    <row r="67" spans="1:27">
      <c r="A67" s="1"/>
      <c r="B67" s="1"/>
      <c r="C67" s="1"/>
      <c r="D67" s="1"/>
      <c r="E67" s="97"/>
      <c r="F67" s="97"/>
      <c r="G67" s="1"/>
      <c r="H67" s="1"/>
      <c r="I67" s="55"/>
      <c r="J67" s="1"/>
      <c r="K67" s="97"/>
      <c r="L67" s="97"/>
      <c r="M67" s="97"/>
      <c r="N67" s="97"/>
      <c r="O67" s="97"/>
      <c r="P67" s="136"/>
      <c r="Q67" s="97"/>
      <c r="R67" s="97"/>
      <c r="S67" s="97"/>
      <c r="T67" s="97"/>
      <c r="U67" s="136"/>
      <c r="V67" s="136"/>
      <c r="W67" s="97"/>
      <c r="X67" s="97"/>
      <c r="Y67" s="97"/>
      <c r="Z67" s="97"/>
      <c r="AA67" s="97"/>
    </row>
    <row r="68" spans="1:27">
      <c r="A68" s="1"/>
      <c r="B68" s="1"/>
      <c r="C68" s="1"/>
      <c r="D68" s="1"/>
      <c r="E68" s="97"/>
      <c r="F68" s="97"/>
      <c r="G68" s="1"/>
      <c r="H68" s="1"/>
      <c r="I68" s="55"/>
      <c r="J68" s="1"/>
      <c r="K68" s="97"/>
      <c r="L68" s="97"/>
      <c r="M68" s="97"/>
      <c r="N68" s="97"/>
      <c r="O68" s="97"/>
      <c r="P68" s="136"/>
      <c r="Q68" s="97"/>
      <c r="R68" s="97"/>
      <c r="S68" s="97"/>
      <c r="T68" s="97"/>
      <c r="U68" s="136"/>
      <c r="V68" s="136"/>
      <c r="W68" s="97"/>
      <c r="X68" s="97"/>
      <c r="Y68" s="97"/>
      <c r="Z68" s="97"/>
      <c r="AA68" s="97"/>
    </row>
    <row r="69" spans="1:27">
      <c r="A69" s="1"/>
      <c r="B69" s="1"/>
      <c r="C69" s="1"/>
      <c r="D69" s="1"/>
      <c r="E69" s="97"/>
      <c r="F69" s="97"/>
      <c r="G69" s="1"/>
      <c r="H69" s="1"/>
      <c r="I69" s="55"/>
      <c r="J69" s="1"/>
      <c r="K69" s="97"/>
      <c r="L69" s="97"/>
      <c r="M69" s="97"/>
      <c r="N69" s="97"/>
      <c r="O69" s="97"/>
      <c r="P69" s="136"/>
      <c r="Q69" s="97"/>
      <c r="R69" s="97"/>
      <c r="S69" s="97"/>
      <c r="T69" s="97"/>
      <c r="U69" s="136"/>
      <c r="V69" s="136"/>
      <c r="W69" s="97"/>
      <c r="X69" s="97"/>
      <c r="Y69" s="97"/>
      <c r="Z69" s="97"/>
      <c r="AA69" s="97"/>
    </row>
    <row r="70" spans="1:27">
      <c r="A70" s="1"/>
      <c r="B70" s="1"/>
      <c r="C70" s="1"/>
      <c r="D70" s="1"/>
      <c r="E70" s="97"/>
      <c r="F70" s="97"/>
      <c r="G70" s="1"/>
      <c r="H70" s="1"/>
      <c r="I70" s="55"/>
      <c r="J70" s="1"/>
      <c r="K70" s="97"/>
      <c r="L70" s="97"/>
      <c r="M70" s="97"/>
      <c r="N70" s="97"/>
      <c r="O70" s="97"/>
      <c r="P70" s="136"/>
      <c r="Q70" s="97"/>
      <c r="R70" s="97"/>
      <c r="S70" s="97"/>
      <c r="T70" s="97"/>
      <c r="U70" s="136"/>
      <c r="V70" s="136"/>
      <c r="W70" s="97"/>
      <c r="X70" s="97"/>
      <c r="Y70" s="97"/>
      <c r="Z70" s="97"/>
      <c r="AA70" s="97"/>
    </row>
    <row r="71" spans="1:27">
      <c r="A71" s="1"/>
      <c r="B71" s="1"/>
      <c r="C71" s="1"/>
      <c r="D71" s="1"/>
      <c r="E71" s="97"/>
      <c r="F71" s="97"/>
      <c r="G71" s="1"/>
      <c r="H71" s="1"/>
      <c r="I71" s="55"/>
      <c r="J71" s="1"/>
      <c r="K71" s="97"/>
      <c r="L71" s="97"/>
      <c r="M71" s="97"/>
      <c r="N71" s="97"/>
      <c r="O71" s="97"/>
      <c r="P71" s="136"/>
      <c r="Q71" s="97"/>
      <c r="R71" s="97"/>
      <c r="S71" s="97"/>
      <c r="T71" s="97"/>
      <c r="U71" s="136"/>
      <c r="V71" s="136"/>
      <c r="W71" s="97"/>
      <c r="X71" s="97"/>
      <c r="Y71" s="97"/>
      <c r="Z71" s="97"/>
      <c r="AA71" s="97"/>
    </row>
    <row r="72" spans="1:27">
      <c r="A72" s="1"/>
      <c r="B72" s="1"/>
      <c r="C72" s="1"/>
      <c r="D72" s="1"/>
      <c r="E72" s="97"/>
      <c r="F72" s="97"/>
      <c r="G72" s="1"/>
      <c r="H72" s="1"/>
      <c r="I72" s="55"/>
      <c r="J72" s="1"/>
      <c r="K72" s="97"/>
      <c r="L72" s="97"/>
      <c r="M72" s="97"/>
      <c r="N72" s="97"/>
      <c r="O72" s="97"/>
      <c r="P72" s="136"/>
      <c r="Q72" s="97"/>
      <c r="R72" s="97"/>
      <c r="S72" s="97"/>
      <c r="T72" s="97"/>
      <c r="U72" s="136"/>
      <c r="V72" s="136"/>
      <c r="W72" s="97"/>
      <c r="X72" s="97"/>
      <c r="Y72" s="97"/>
      <c r="Z72" s="97"/>
      <c r="AA72" s="97"/>
    </row>
    <row r="73" spans="1:27">
      <c r="A73" s="1"/>
      <c r="B73" s="1"/>
      <c r="C73" s="1"/>
      <c r="D73" s="1"/>
      <c r="E73" s="97"/>
      <c r="F73" s="97"/>
      <c r="G73" s="1"/>
      <c r="H73" s="1"/>
      <c r="I73" s="55"/>
      <c r="J73" s="1"/>
      <c r="K73" s="97"/>
      <c r="L73" s="97"/>
      <c r="M73" s="97"/>
      <c r="N73" s="97"/>
      <c r="O73" s="97"/>
      <c r="P73" s="136"/>
      <c r="Q73" s="97"/>
      <c r="R73" s="97"/>
      <c r="S73" s="97"/>
      <c r="T73" s="97"/>
      <c r="U73" s="136"/>
      <c r="V73" s="136"/>
      <c r="W73" s="97"/>
      <c r="X73" s="97"/>
      <c r="Y73" s="97"/>
      <c r="Z73" s="97"/>
      <c r="AA73" s="97"/>
    </row>
    <row r="74" spans="1:27">
      <c r="A74" s="1"/>
      <c r="B74" s="1"/>
      <c r="C74" s="1"/>
      <c r="D74" s="1"/>
      <c r="E74" s="97"/>
      <c r="F74" s="97"/>
      <c r="G74" s="1"/>
      <c r="H74" s="1"/>
      <c r="I74" s="55"/>
      <c r="J74" s="1"/>
      <c r="K74" s="97"/>
      <c r="L74" s="97"/>
      <c r="M74" s="97"/>
      <c r="N74" s="97"/>
      <c r="O74" s="97"/>
      <c r="P74" s="136"/>
      <c r="Q74" s="97"/>
      <c r="R74" s="97"/>
      <c r="S74" s="97"/>
      <c r="T74" s="97"/>
      <c r="U74" s="136"/>
      <c r="V74" s="136"/>
      <c r="W74" s="97"/>
      <c r="X74" s="97"/>
      <c r="Y74" s="97"/>
      <c r="Z74" s="97"/>
      <c r="AA74" s="97"/>
    </row>
    <row r="75" spans="1:27">
      <c r="A75" s="1"/>
      <c r="B75" s="1"/>
      <c r="C75" s="1"/>
      <c r="D75" s="1"/>
      <c r="E75" s="97"/>
      <c r="F75" s="97"/>
      <c r="G75" s="1"/>
      <c r="H75" s="1"/>
      <c r="I75" s="55"/>
      <c r="J75" s="1"/>
      <c r="K75" s="97"/>
      <c r="L75" s="97"/>
      <c r="M75" s="97"/>
      <c r="N75" s="97"/>
      <c r="O75" s="97"/>
      <c r="P75" s="136"/>
      <c r="Q75" s="97"/>
      <c r="R75" s="97"/>
      <c r="S75" s="97"/>
      <c r="T75" s="97"/>
      <c r="U75" s="136"/>
      <c r="V75" s="136"/>
      <c r="W75" s="97"/>
      <c r="X75" s="97"/>
      <c r="Y75" s="97"/>
      <c r="Z75" s="97"/>
      <c r="AA75" s="97"/>
    </row>
    <row r="76" spans="1:27">
      <c r="A76" s="1"/>
      <c r="B76" s="1"/>
      <c r="C76" s="1"/>
      <c r="D76" s="1"/>
      <c r="E76" s="97"/>
      <c r="F76" s="97"/>
      <c r="G76" s="1"/>
      <c r="H76" s="1"/>
      <c r="I76" s="55"/>
      <c r="J76" s="1"/>
      <c r="K76" s="97"/>
      <c r="L76" s="97"/>
      <c r="M76" s="97"/>
      <c r="N76" s="97"/>
      <c r="O76" s="97"/>
      <c r="P76" s="136"/>
      <c r="Q76" s="97"/>
      <c r="R76" s="97"/>
      <c r="S76" s="97"/>
      <c r="T76" s="97"/>
      <c r="U76" s="136"/>
      <c r="V76" s="136"/>
      <c r="W76" s="97"/>
      <c r="X76" s="97"/>
      <c r="Y76" s="97"/>
      <c r="Z76" s="97"/>
      <c r="AA76" s="97"/>
    </row>
    <row r="77" spans="1:27">
      <c r="A77" s="1"/>
      <c r="B77" s="1"/>
      <c r="C77" s="1"/>
      <c r="D77" s="1"/>
      <c r="E77" s="97"/>
      <c r="F77" s="97"/>
      <c r="G77" s="1"/>
      <c r="H77" s="1"/>
      <c r="I77" s="55"/>
      <c r="J77" s="1"/>
      <c r="K77" s="97"/>
      <c r="L77" s="97"/>
      <c r="M77" s="97"/>
      <c r="N77" s="97"/>
      <c r="O77" s="97"/>
      <c r="P77" s="136"/>
      <c r="Q77" s="97"/>
      <c r="R77" s="97"/>
      <c r="S77" s="97"/>
      <c r="T77" s="97"/>
      <c r="U77" s="136"/>
      <c r="V77" s="136"/>
      <c r="W77" s="97"/>
      <c r="X77" s="97"/>
      <c r="Y77" s="97"/>
      <c r="Z77" s="97"/>
      <c r="AA77" s="97"/>
    </row>
    <row r="78" spans="1:27">
      <c r="A78" s="1"/>
      <c r="B78" s="1"/>
      <c r="C78" s="1"/>
      <c r="D78" s="1"/>
      <c r="E78" s="97"/>
      <c r="F78" s="97"/>
      <c r="G78" s="1"/>
      <c r="H78" s="1"/>
      <c r="I78" s="55"/>
      <c r="J78" s="1"/>
      <c r="K78" s="97"/>
      <c r="L78" s="97"/>
      <c r="M78" s="97"/>
      <c r="N78" s="97"/>
      <c r="O78" s="97"/>
      <c r="P78" s="136"/>
      <c r="Q78" s="97"/>
      <c r="R78" s="97"/>
      <c r="S78" s="97"/>
      <c r="T78" s="97"/>
      <c r="U78" s="136"/>
      <c r="V78" s="136"/>
      <c r="W78" s="97"/>
      <c r="X78" s="97"/>
      <c r="Y78" s="97"/>
      <c r="Z78" s="97"/>
      <c r="AA78" s="97"/>
    </row>
    <row r="79" spans="1:27">
      <c r="A79" s="1"/>
      <c r="B79" s="1"/>
      <c r="C79" s="1"/>
      <c r="D79" s="1"/>
      <c r="E79" s="97"/>
      <c r="F79" s="97"/>
      <c r="G79" s="1"/>
      <c r="H79" s="1"/>
      <c r="I79" s="55"/>
      <c r="J79" s="1"/>
      <c r="K79" s="97"/>
      <c r="L79" s="97"/>
      <c r="M79" s="97"/>
      <c r="N79" s="97"/>
      <c r="O79" s="97"/>
      <c r="P79" s="136"/>
      <c r="Q79" s="97"/>
      <c r="R79" s="97"/>
      <c r="S79" s="97"/>
      <c r="T79" s="97"/>
      <c r="U79" s="136"/>
      <c r="V79" s="136"/>
      <c r="W79" s="97"/>
      <c r="X79" s="97"/>
      <c r="Y79" s="97"/>
      <c r="Z79" s="97"/>
      <c r="AA79" s="97"/>
    </row>
    <row r="80" spans="1:27">
      <c r="A80" s="1"/>
      <c r="B80" s="1"/>
      <c r="C80" s="1"/>
      <c r="D80" s="1"/>
      <c r="E80" s="97"/>
      <c r="F80" s="97"/>
      <c r="G80" s="1"/>
      <c r="H80" s="1"/>
      <c r="I80" s="55"/>
      <c r="J80" s="1"/>
      <c r="K80" s="97"/>
      <c r="L80" s="97"/>
      <c r="M80" s="97"/>
      <c r="N80" s="97"/>
      <c r="O80" s="97"/>
      <c r="P80" s="136"/>
      <c r="Q80" s="97"/>
      <c r="R80" s="97"/>
      <c r="S80" s="97"/>
      <c r="T80" s="97"/>
      <c r="U80" s="136"/>
      <c r="V80" s="136"/>
      <c r="W80" s="97"/>
      <c r="X80" s="97"/>
      <c r="Y80" s="97"/>
      <c r="Z80" s="97"/>
      <c r="AA80" s="97"/>
    </row>
    <row r="81" spans="1:27">
      <c r="A81" s="1"/>
      <c r="B81" s="1"/>
      <c r="C81" s="1"/>
      <c r="D81" s="1"/>
      <c r="E81" s="97"/>
      <c r="F81" s="97"/>
      <c r="G81" s="1"/>
      <c r="H81" s="1"/>
      <c r="I81" s="55"/>
      <c r="J81" s="1"/>
      <c r="K81" s="97"/>
      <c r="L81" s="97"/>
      <c r="M81" s="97"/>
      <c r="N81" s="97"/>
      <c r="O81" s="97"/>
      <c r="P81" s="136"/>
      <c r="Q81" s="97"/>
      <c r="R81" s="97"/>
      <c r="S81" s="97"/>
      <c r="T81" s="97"/>
      <c r="U81" s="136"/>
      <c r="V81" s="136"/>
      <c r="W81" s="97"/>
      <c r="X81" s="97"/>
      <c r="Y81" s="97"/>
      <c r="Z81" s="97"/>
      <c r="AA81" s="97"/>
    </row>
    <row r="82" spans="1:27">
      <c r="A82" s="1"/>
      <c r="B82" s="1"/>
      <c r="C82" s="1"/>
      <c r="D82" s="1"/>
      <c r="E82" s="97"/>
      <c r="F82" s="97"/>
      <c r="G82" s="1"/>
      <c r="H82" s="1"/>
      <c r="I82" s="55"/>
      <c r="J82" s="1"/>
      <c r="K82" s="97"/>
      <c r="L82" s="97"/>
      <c r="M82" s="97"/>
      <c r="N82" s="97"/>
      <c r="O82" s="97"/>
      <c r="P82" s="136"/>
      <c r="Q82" s="97"/>
      <c r="R82" s="97"/>
      <c r="S82" s="97"/>
      <c r="T82" s="97"/>
      <c r="U82" s="136"/>
      <c r="V82" s="136"/>
      <c r="W82" s="97"/>
      <c r="X82" s="97"/>
      <c r="Y82" s="97"/>
      <c r="Z82" s="97"/>
      <c r="AA82" s="97"/>
    </row>
    <row r="83" spans="1:27">
      <c r="A83" s="1"/>
      <c r="B83" s="1"/>
      <c r="C83" s="1"/>
      <c r="D83" s="1"/>
      <c r="E83" s="97"/>
      <c r="F83" s="97"/>
      <c r="G83" s="1"/>
      <c r="H83" s="1"/>
      <c r="I83" s="55"/>
      <c r="J83" s="1"/>
      <c r="K83" s="97"/>
      <c r="L83" s="97"/>
      <c r="M83" s="97"/>
      <c r="N83" s="97"/>
      <c r="O83" s="97"/>
      <c r="P83" s="136"/>
      <c r="Q83" s="97"/>
      <c r="R83" s="97"/>
      <c r="S83" s="97"/>
      <c r="T83" s="97"/>
      <c r="U83" s="136"/>
      <c r="V83" s="136"/>
      <c r="W83" s="97"/>
      <c r="X83" s="97"/>
      <c r="Y83" s="97"/>
      <c r="Z83" s="97"/>
      <c r="AA83" s="97"/>
    </row>
    <row r="84" spans="1:27">
      <c r="A84" s="1"/>
      <c r="B84" s="1"/>
      <c r="C84" s="1"/>
      <c r="D84" s="1"/>
      <c r="E84" s="97"/>
      <c r="F84" s="97"/>
      <c r="G84" s="1"/>
      <c r="H84" s="1"/>
      <c r="I84" s="55"/>
      <c r="J84" s="1"/>
      <c r="K84" s="97"/>
      <c r="L84" s="97"/>
      <c r="M84" s="97"/>
      <c r="N84" s="97"/>
      <c r="O84" s="97"/>
      <c r="P84" s="136"/>
      <c r="Q84" s="97"/>
      <c r="R84" s="97"/>
      <c r="S84" s="97"/>
      <c r="T84" s="97"/>
      <c r="U84" s="136"/>
      <c r="V84" s="136"/>
      <c r="W84" s="97"/>
      <c r="X84" s="97"/>
      <c r="Y84" s="97"/>
      <c r="Z84" s="97"/>
      <c r="AA84" s="97"/>
    </row>
    <row r="85" spans="1:27">
      <c r="A85" s="1"/>
      <c r="B85" s="1"/>
      <c r="C85" s="1"/>
      <c r="D85" s="1"/>
      <c r="E85" s="97"/>
      <c r="F85" s="97"/>
      <c r="G85" s="1"/>
      <c r="H85" s="1"/>
      <c r="I85" s="55"/>
      <c r="J85" s="1"/>
      <c r="K85" s="97"/>
      <c r="L85" s="97"/>
      <c r="M85" s="97"/>
      <c r="N85" s="97"/>
      <c r="O85" s="97"/>
      <c r="P85" s="136"/>
      <c r="Q85" s="97"/>
      <c r="R85" s="97"/>
      <c r="S85" s="97"/>
      <c r="T85" s="97"/>
      <c r="U85" s="136"/>
      <c r="V85" s="136"/>
      <c r="W85" s="97"/>
      <c r="X85" s="97"/>
      <c r="Y85" s="97"/>
      <c r="Z85" s="97"/>
      <c r="AA85" s="97"/>
    </row>
    <row r="86" spans="1:27">
      <c r="A86" s="1"/>
      <c r="B86" s="1"/>
      <c r="C86" s="1"/>
      <c r="D86" s="1"/>
      <c r="E86" s="97"/>
      <c r="F86" s="97"/>
      <c r="G86" s="1"/>
      <c r="H86" s="1"/>
      <c r="I86" s="55"/>
      <c r="J86" s="1"/>
      <c r="K86" s="97"/>
      <c r="L86" s="97"/>
      <c r="M86" s="97"/>
      <c r="N86" s="97"/>
      <c r="O86" s="97"/>
      <c r="P86" s="136"/>
      <c r="Q86" s="97"/>
      <c r="R86" s="97"/>
      <c r="S86" s="97"/>
      <c r="T86" s="97"/>
      <c r="U86" s="136"/>
      <c r="V86" s="136"/>
      <c r="W86" s="97"/>
      <c r="X86" s="97"/>
      <c r="Y86" s="97"/>
      <c r="Z86" s="97"/>
      <c r="AA86" s="97"/>
    </row>
    <row r="87" spans="1:27">
      <c r="A87" s="1"/>
      <c r="B87" s="1"/>
      <c r="C87" s="1"/>
      <c r="D87" s="1"/>
      <c r="E87" s="97"/>
      <c r="F87" s="97"/>
      <c r="G87" s="1"/>
      <c r="H87" s="1"/>
      <c r="I87" s="55"/>
      <c r="J87" s="1"/>
      <c r="K87" s="97"/>
      <c r="L87" s="97"/>
      <c r="M87" s="97"/>
      <c r="N87" s="97"/>
      <c r="O87" s="97"/>
      <c r="P87" s="136"/>
      <c r="Q87" s="97"/>
      <c r="R87" s="97"/>
      <c r="S87" s="97"/>
      <c r="T87" s="97"/>
      <c r="U87" s="136"/>
      <c r="V87" s="136"/>
      <c r="W87" s="97"/>
      <c r="X87" s="97"/>
      <c r="Y87" s="97"/>
      <c r="Z87" s="97"/>
      <c r="AA87" s="97"/>
    </row>
    <row r="88" spans="1:27">
      <c r="A88" s="1"/>
      <c r="B88" s="1"/>
      <c r="C88" s="1"/>
      <c r="D88" s="1"/>
      <c r="E88" s="97"/>
      <c r="F88" s="97"/>
      <c r="G88" s="1"/>
      <c r="H88" s="1"/>
      <c r="I88" s="55"/>
      <c r="J88" s="1"/>
      <c r="K88" s="97"/>
      <c r="L88" s="97"/>
      <c r="M88" s="97"/>
      <c r="N88" s="97"/>
      <c r="O88" s="97"/>
      <c r="P88" s="136"/>
      <c r="Q88" s="97"/>
      <c r="R88" s="97"/>
      <c r="S88" s="97"/>
      <c r="T88" s="97"/>
      <c r="U88" s="136"/>
      <c r="V88" s="136"/>
      <c r="W88" s="97"/>
      <c r="X88" s="97"/>
      <c r="Y88" s="97"/>
      <c r="Z88" s="97"/>
      <c r="AA88" s="97"/>
    </row>
    <row r="89" spans="1:27">
      <c r="A89" s="1"/>
      <c r="B89" s="1"/>
      <c r="C89" s="1"/>
      <c r="D89" s="1"/>
      <c r="E89" s="97"/>
      <c r="F89" s="97"/>
      <c r="G89" s="1"/>
      <c r="H89" s="1"/>
      <c r="I89" s="55"/>
      <c r="J89" s="1"/>
      <c r="K89" s="97"/>
      <c r="L89" s="97"/>
      <c r="M89" s="97"/>
      <c r="N89" s="97"/>
      <c r="O89" s="97"/>
      <c r="P89" s="136"/>
      <c r="Q89" s="97"/>
      <c r="R89" s="97"/>
      <c r="S89" s="97"/>
      <c r="T89" s="97"/>
      <c r="U89" s="136"/>
      <c r="V89" s="136"/>
      <c r="W89" s="97"/>
      <c r="X89" s="97"/>
      <c r="Y89" s="97"/>
      <c r="Z89" s="97"/>
      <c r="AA89" s="97"/>
    </row>
    <row r="90" spans="1:27">
      <c r="A90" s="1"/>
      <c r="B90" s="1"/>
      <c r="C90" s="1"/>
      <c r="D90" s="1"/>
      <c r="E90" s="97"/>
      <c r="F90" s="97"/>
      <c r="G90" s="1"/>
      <c r="H90" s="1"/>
      <c r="I90" s="55"/>
      <c r="J90" s="1"/>
      <c r="K90" s="97"/>
      <c r="L90" s="97"/>
      <c r="M90" s="97"/>
      <c r="N90" s="97"/>
      <c r="O90" s="97"/>
      <c r="P90" s="136"/>
      <c r="Q90" s="97"/>
      <c r="R90" s="97"/>
      <c r="S90" s="97"/>
      <c r="T90" s="97"/>
      <c r="U90" s="136"/>
      <c r="V90" s="136"/>
      <c r="W90" s="97"/>
      <c r="X90" s="97"/>
      <c r="Y90" s="97"/>
      <c r="Z90" s="97"/>
      <c r="AA90" s="97"/>
    </row>
    <row r="91" spans="1:27">
      <c r="A91" s="1"/>
      <c r="B91" s="1"/>
      <c r="C91" s="1"/>
      <c r="D91" s="1"/>
      <c r="E91" s="97"/>
      <c r="F91" s="97"/>
      <c r="G91" s="1"/>
      <c r="H91" s="1"/>
      <c r="I91" s="55"/>
      <c r="J91" s="1"/>
      <c r="K91" s="97"/>
      <c r="L91" s="97"/>
      <c r="M91" s="97"/>
      <c r="N91" s="97"/>
      <c r="O91" s="97"/>
      <c r="P91" s="136"/>
      <c r="Q91" s="97"/>
      <c r="R91" s="97"/>
      <c r="S91" s="97"/>
      <c r="T91" s="97"/>
      <c r="U91" s="136"/>
      <c r="V91" s="136"/>
      <c r="W91" s="97"/>
      <c r="X91" s="97"/>
      <c r="Y91" s="97"/>
      <c r="Z91" s="97"/>
      <c r="AA91" s="97"/>
    </row>
    <row r="92" spans="1:27">
      <c r="A92" s="1"/>
      <c r="B92" s="1"/>
      <c r="C92" s="1"/>
      <c r="D92" s="1"/>
      <c r="E92" s="97"/>
      <c r="F92" s="97"/>
      <c r="G92" s="1"/>
      <c r="H92" s="1"/>
      <c r="I92" s="55"/>
      <c r="J92" s="1"/>
      <c r="K92" s="97"/>
      <c r="L92" s="97"/>
      <c r="M92" s="97"/>
      <c r="N92" s="97"/>
      <c r="O92" s="97"/>
      <c r="P92" s="136"/>
      <c r="Q92" s="97"/>
      <c r="R92" s="97"/>
      <c r="S92" s="97"/>
      <c r="T92" s="97"/>
      <c r="U92" s="136"/>
      <c r="V92" s="136"/>
      <c r="W92" s="97"/>
      <c r="X92" s="97"/>
      <c r="Y92" s="97"/>
      <c r="Z92" s="97"/>
      <c r="AA92" s="97"/>
    </row>
    <row r="93" spans="1:27">
      <c r="A93" s="1"/>
      <c r="B93" s="1"/>
      <c r="C93" s="1"/>
      <c r="D93" s="1"/>
      <c r="E93" s="97"/>
      <c r="F93" s="97"/>
      <c r="G93" s="1"/>
      <c r="H93" s="1"/>
      <c r="I93" s="55"/>
      <c r="J93" s="1"/>
      <c r="K93" s="97"/>
      <c r="L93" s="97"/>
      <c r="M93" s="97"/>
      <c r="N93" s="97"/>
      <c r="O93" s="97"/>
      <c r="P93" s="136"/>
      <c r="Q93" s="97"/>
      <c r="R93" s="97"/>
      <c r="S93" s="97"/>
      <c r="T93" s="97"/>
      <c r="U93" s="136"/>
      <c r="V93" s="136"/>
      <c r="W93" s="97"/>
      <c r="X93" s="97"/>
      <c r="Y93" s="97"/>
      <c r="Z93" s="97"/>
      <c r="AA93" s="97"/>
    </row>
    <row r="94" spans="1:27">
      <c r="A94" s="1"/>
      <c r="B94" s="1"/>
      <c r="C94" s="1"/>
      <c r="D94" s="1"/>
      <c r="E94" s="97"/>
      <c r="F94" s="97"/>
      <c r="G94" s="1"/>
      <c r="H94" s="1"/>
      <c r="I94" s="55"/>
      <c r="J94" s="1"/>
      <c r="K94" s="97"/>
      <c r="L94" s="97"/>
      <c r="M94" s="97"/>
      <c r="N94" s="97"/>
      <c r="O94" s="97"/>
      <c r="P94" s="136"/>
      <c r="Q94" s="97"/>
      <c r="R94" s="97"/>
      <c r="S94" s="97"/>
      <c r="T94" s="97"/>
      <c r="U94" s="136"/>
      <c r="V94" s="136"/>
      <c r="W94" s="97"/>
      <c r="X94" s="97"/>
      <c r="Y94" s="97"/>
      <c r="Z94" s="97"/>
      <c r="AA94" s="97"/>
    </row>
    <row r="95" spans="1:27">
      <c r="A95" s="1"/>
      <c r="B95" s="1"/>
      <c r="C95" s="1"/>
      <c r="D95" s="1"/>
      <c r="E95" s="97"/>
      <c r="F95" s="97"/>
      <c r="G95" s="1"/>
      <c r="H95" s="1"/>
      <c r="I95" s="55"/>
      <c r="J95" s="1"/>
      <c r="K95" s="97"/>
      <c r="L95" s="97"/>
      <c r="M95" s="97"/>
      <c r="N95" s="97"/>
      <c r="O95" s="97"/>
      <c r="P95" s="136"/>
      <c r="Q95" s="97"/>
      <c r="R95" s="97"/>
      <c r="S95" s="97"/>
      <c r="T95" s="97"/>
      <c r="U95" s="136"/>
      <c r="V95" s="136"/>
      <c r="W95" s="97"/>
      <c r="X95" s="97"/>
      <c r="Y95" s="97"/>
      <c r="Z95" s="97"/>
      <c r="AA95" s="97"/>
    </row>
    <row r="96" spans="1:27">
      <c r="A96" s="1"/>
      <c r="B96" s="1"/>
      <c r="C96" s="1"/>
      <c r="D96" s="1"/>
      <c r="E96" s="97"/>
      <c r="F96" s="97"/>
      <c r="G96" s="1"/>
      <c r="H96" s="1"/>
      <c r="I96" s="55"/>
      <c r="J96" s="1"/>
      <c r="K96" s="97"/>
      <c r="L96" s="97"/>
      <c r="M96" s="97"/>
      <c r="N96" s="97"/>
      <c r="O96" s="97"/>
      <c r="P96" s="136"/>
      <c r="Q96" s="97"/>
      <c r="R96" s="97"/>
      <c r="S96" s="97"/>
      <c r="T96" s="97"/>
      <c r="U96" s="136"/>
      <c r="V96" s="136"/>
      <c r="W96" s="97"/>
      <c r="X96" s="97"/>
      <c r="Y96" s="97"/>
      <c r="Z96" s="97"/>
      <c r="AA96" s="97"/>
    </row>
    <row r="97" spans="1:27">
      <c r="A97" s="1"/>
      <c r="B97" s="1"/>
      <c r="C97" s="1"/>
      <c r="D97" s="1"/>
      <c r="E97" s="97"/>
      <c r="F97" s="97"/>
      <c r="G97" s="1"/>
      <c r="H97" s="1"/>
      <c r="I97" s="55"/>
      <c r="J97" s="1"/>
      <c r="K97" s="97"/>
      <c r="L97" s="97"/>
      <c r="M97" s="97"/>
      <c r="N97" s="97"/>
      <c r="O97" s="97"/>
      <c r="P97" s="136"/>
      <c r="Q97" s="97"/>
      <c r="R97" s="97"/>
      <c r="S97" s="97"/>
      <c r="T97" s="97"/>
      <c r="U97" s="136"/>
      <c r="V97" s="136"/>
      <c r="W97" s="97"/>
      <c r="X97" s="97"/>
      <c r="Y97" s="97"/>
      <c r="Z97" s="97"/>
      <c r="AA97" s="97"/>
    </row>
    <row r="98" spans="1:27">
      <c r="A98" s="1"/>
      <c r="B98" s="1"/>
      <c r="C98" s="1"/>
      <c r="D98" s="1"/>
      <c r="E98" s="97"/>
      <c r="F98" s="97"/>
      <c r="G98" s="1"/>
      <c r="H98" s="1"/>
      <c r="I98" s="55"/>
      <c r="J98" s="1"/>
      <c r="K98" s="97"/>
      <c r="L98" s="97"/>
      <c r="M98" s="97"/>
      <c r="N98" s="97"/>
      <c r="O98" s="97"/>
      <c r="P98" s="136"/>
      <c r="Q98" s="97"/>
      <c r="R98" s="97"/>
      <c r="S98" s="97"/>
      <c r="T98" s="97"/>
      <c r="U98" s="136"/>
      <c r="V98" s="136"/>
      <c r="W98" s="97"/>
      <c r="X98" s="97"/>
      <c r="Y98" s="97"/>
      <c r="Z98" s="97"/>
      <c r="AA98" s="97"/>
    </row>
    <row r="99" spans="1:27">
      <c r="A99" s="1"/>
      <c r="B99" s="1"/>
      <c r="C99" s="1"/>
      <c r="D99" s="1"/>
      <c r="E99" s="97"/>
      <c r="F99" s="97"/>
      <c r="G99" s="1"/>
      <c r="H99" s="1"/>
      <c r="I99" s="55"/>
      <c r="J99" s="1"/>
      <c r="K99" s="97"/>
      <c r="L99" s="97"/>
      <c r="M99" s="97"/>
      <c r="N99" s="97"/>
      <c r="O99" s="97"/>
      <c r="P99" s="136"/>
      <c r="Q99" s="97"/>
      <c r="R99" s="97"/>
      <c r="S99" s="97"/>
      <c r="T99" s="97"/>
      <c r="U99" s="136"/>
      <c r="V99" s="136"/>
      <c r="W99" s="97"/>
      <c r="X99" s="97"/>
      <c r="Y99" s="97"/>
      <c r="Z99" s="97"/>
      <c r="AA99" s="97"/>
    </row>
    <row r="100" spans="1:27">
      <c r="A100" s="1"/>
      <c r="B100" s="1"/>
      <c r="C100" s="1"/>
      <c r="D100" s="1"/>
      <c r="E100" s="97"/>
      <c r="F100" s="97"/>
      <c r="G100" s="1"/>
      <c r="H100" s="1"/>
      <c r="I100" s="55"/>
      <c r="J100" s="1"/>
      <c r="K100" s="97"/>
      <c r="L100" s="97"/>
      <c r="M100" s="97"/>
      <c r="N100" s="97"/>
      <c r="O100" s="97"/>
      <c r="P100" s="136"/>
      <c r="Q100" s="97"/>
      <c r="R100" s="97"/>
      <c r="S100" s="97"/>
      <c r="T100" s="97"/>
      <c r="U100" s="136"/>
      <c r="V100" s="136"/>
      <c r="W100" s="97"/>
      <c r="X100" s="97"/>
      <c r="Y100" s="97"/>
      <c r="Z100" s="97"/>
      <c r="AA100" s="97"/>
    </row>
    <row r="101" spans="1:27">
      <c r="A101" s="1"/>
      <c r="B101" s="1"/>
      <c r="C101" s="1"/>
      <c r="D101" s="1"/>
      <c r="E101" s="97"/>
      <c r="F101" s="97"/>
      <c r="G101" s="1"/>
      <c r="H101" s="1"/>
      <c r="I101" s="55"/>
      <c r="J101" s="1"/>
      <c r="K101" s="97"/>
      <c r="L101" s="97"/>
      <c r="M101" s="97"/>
      <c r="N101" s="97"/>
      <c r="O101" s="97"/>
      <c r="P101" s="136"/>
      <c r="Q101" s="97"/>
      <c r="R101" s="97"/>
      <c r="S101" s="97"/>
      <c r="T101" s="97"/>
      <c r="U101" s="136"/>
      <c r="V101" s="136"/>
      <c r="W101" s="97"/>
      <c r="X101" s="97"/>
      <c r="Y101" s="97"/>
      <c r="Z101" s="97"/>
      <c r="AA101" s="97"/>
    </row>
    <row r="102" spans="1:27">
      <c r="A102" s="1"/>
      <c r="B102" s="1"/>
      <c r="C102" s="1"/>
      <c r="D102" s="1"/>
      <c r="E102" s="97"/>
      <c r="F102" s="97"/>
      <c r="G102" s="1"/>
      <c r="H102" s="1"/>
      <c r="I102" s="55"/>
      <c r="J102" s="1"/>
      <c r="K102" s="97"/>
      <c r="L102" s="97"/>
      <c r="M102" s="97"/>
      <c r="N102" s="97"/>
      <c r="O102" s="97"/>
      <c r="P102" s="136"/>
      <c r="Q102" s="97"/>
      <c r="R102" s="97"/>
      <c r="S102" s="97"/>
      <c r="T102" s="97"/>
      <c r="U102" s="136"/>
      <c r="V102" s="136"/>
      <c r="W102" s="97"/>
      <c r="X102" s="97"/>
      <c r="Y102" s="97"/>
      <c r="Z102" s="97"/>
      <c r="AA102" s="97"/>
    </row>
    <row r="103" spans="1:27">
      <c r="A103" s="1"/>
      <c r="B103" s="1"/>
      <c r="C103" s="1"/>
      <c r="D103" s="1"/>
      <c r="E103" s="97"/>
      <c r="F103" s="97"/>
      <c r="G103" s="1"/>
      <c r="H103" s="1"/>
      <c r="I103" s="55"/>
      <c r="J103" s="1"/>
      <c r="K103" s="97"/>
      <c r="L103" s="97"/>
      <c r="M103" s="97"/>
      <c r="N103" s="97"/>
      <c r="O103" s="97"/>
      <c r="P103" s="136"/>
      <c r="Q103" s="97"/>
      <c r="R103" s="97"/>
      <c r="S103" s="97"/>
      <c r="T103" s="97"/>
      <c r="U103" s="136"/>
      <c r="V103" s="136"/>
      <c r="W103" s="97"/>
      <c r="X103" s="97"/>
      <c r="Y103" s="97"/>
      <c r="Z103" s="97"/>
      <c r="AA103" s="97"/>
    </row>
    <row r="104" spans="1:27">
      <c r="A104" s="1"/>
      <c r="B104" s="1"/>
      <c r="C104" s="1"/>
      <c r="D104" s="1"/>
      <c r="E104" s="97"/>
      <c r="F104" s="97"/>
      <c r="G104" s="1"/>
      <c r="H104" s="1"/>
      <c r="I104" s="55"/>
      <c r="J104" s="1"/>
      <c r="K104" s="97"/>
      <c r="L104" s="97"/>
      <c r="M104" s="97"/>
      <c r="N104" s="97"/>
      <c r="O104" s="97"/>
      <c r="P104" s="136"/>
      <c r="Q104" s="97"/>
      <c r="R104" s="97"/>
      <c r="S104" s="97"/>
      <c r="T104" s="97"/>
      <c r="U104" s="136"/>
      <c r="V104" s="136"/>
      <c r="W104" s="97"/>
      <c r="X104" s="97"/>
      <c r="Y104" s="97"/>
      <c r="Z104" s="97"/>
      <c r="AA104" s="97"/>
    </row>
    <row r="105" spans="1:27">
      <c r="A105" s="1"/>
      <c r="B105" s="1"/>
      <c r="C105" s="1"/>
      <c r="D105" s="1"/>
      <c r="E105" s="97"/>
      <c r="F105" s="97"/>
      <c r="G105" s="1"/>
      <c r="H105" s="1"/>
      <c r="I105" s="55"/>
      <c r="J105" s="1"/>
      <c r="K105" s="97"/>
      <c r="L105" s="97"/>
      <c r="M105" s="97"/>
      <c r="N105" s="97"/>
      <c r="O105" s="97"/>
      <c r="P105" s="136"/>
      <c r="Q105" s="97"/>
      <c r="R105" s="97"/>
      <c r="S105" s="97"/>
      <c r="T105" s="97"/>
      <c r="U105" s="136"/>
      <c r="V105" s="136"/>
      <c r="W105" s="97"/>
      <c r="X105" s="97"/>
      <c r="Y105" s="97"/>
      <c r="Z105" s="97"/>
      <c r="AA105" s="97"/>
    </row>
    <row r="106" spans="1:27">
      <c r="A106" s="1"/>
      <c r="B106" s="1"/>
      <c r="C106" s="1"/>
      <c r="D106" s="1"/>
      <c r="E106" s="97"/>
      <c r="F106" s="97"/>
      <c r="G106" s="1"/>
      <c r="H106" s="1"/>
      <c r="I106" s="55"/>
      <c r="J106" s="1"/>
      <c r="K106" s="97"/>
      <c r="L106" s="97"/>
      <c r="M106" s="97"/>
      <c r="N106" s="97"/>
      <c r="O106" s="97"/>
      <c r="P106" s="136"/>
      <c r="Q106" s="97"/>
      <c r="R106" s="97"/>
      <c r="S106" s="97"/>
      <c r="T106" s="97"/>
      <c r="U106" s="136"/>
      <c r="V106" s="136"/>
      <c r="W106" s="97"/>
      <c r="X106" s="97"/>
      <c r="Y106" s="97"/>
      <c r="Z106" s="97"/>
      <c r="AA106" s="97"/>
    </row>
    <row r="107" spans="1:27">
      <c r="A107" s="1"/>
      <c r="B107" s="1"/>
      <c r="C107" s="1"/>
      <c r="D107" s="1"/>
      <c r="E107" s="97"/>
      <c r="F107" s="97"/>
      <c r="G107" s="1"/>
      <c r="H107" s="1"/>
      <c r="I107" s="55"/>
      <c r="J107" s="1"/>
      <c r="K107" s="97"/>
      <c r="L107" s="97"/>
      <c r="M107" s="97"/>
      <c r="N107" s="97"/>
      <c r="O107" s="97"/>
      <c r="P107" s="136"/>
      <c r="Q107" s="97"/>
      <c r="R107" s="97"/>
      <c r="S107" s="97"/>
      <c r="T107" s="97"/>
      <c r="U107" s="136"/>
      <c r="V107" s="136"/>
      <c r="W107" s="97"/>
      <c r="X107" s="97"/>
      <c r="Y107" s="97"/>
      <c r="Z107" s="97"/>
      <c r="AA107" s="97"/>
    </row>
    <row r="110" spans="1:27">
      <c r="J110" s="138"/>
    </row>
  </sheetData>
  <dataValidations count="15">
    <dataValidation type="list" allowBlank="1" showInputMessage="1" showErrorMessage="1" sqref="S8:S107" xr:uid="{00000000-0002-0000-0500-000000000000}">
      <formula1>ETF_Replication_Method</formula1>
    </dataValidation>
    <dataValidation type="list" allowBlank="1" showInputMessage="1" showErrorMessage="1" sqref="R8:R107" xr:uid="{00000000-0002-0000-0500-000001000000}">
      <formula1>ETF_UCITSIII</formula1>
    </dataValidation>
    <dataValidation type="list" allowBlank="1" showInputMessage="1" showErrorMessage="1" sqref="O8:O107" xr:uid="{00000000-0002-0000-0500-000002000000}">
      <formula1>ETF_Style</formula1>
    </dataValidation>
    <dataValidation type="list" allowBlank="1" showInputMessage="1" showErrorMessage="1" sqref="N8:N107" xr:uid="{00000000-0002-0000-0500-000003000000}">
      <formula1>ETF_Leverage</formula1>
    </dataValidation>
    <dataValidation type="list" allowBlank="1" showInputMessage="1" showErrorMessage="1" sqref="M8:M107" xr:uid="{00000000-0002-0000-0500-000004000000}">
      <formula1>ETF_Size_Sector</formula1>
    </dataValidation>
    <dataValidation type="list" allowBlank="1" showInputMessage="1" showErrorMessage="1" sqref="K8:K107" xr:uid="{00000000-0002-0000-0500-000005000000}">
      <formula1>ETF_Asset_Class</formula1>
    </dataValidation>
    <dataValidation type="list" allowBlank="1" showInputMessage="1" showErrorMessage="1" sqref="J8:J107" xr:uid="{00000000-0002-0000-0500-000006000000}">
      <formula1>"Yes,No"</formula1>
    </dataValidation>
    <dataValidation type="list" allowBlank="1" showInputMessage="1" showErrorMessage="1" sqref="Q8:Q107" xr:uid="{00000000-0002-0000-0500-000007000000}">
      <formula1>Income_Treatment</formula1>
    </dataValidation>
    <dataValidation errorStyle="information" allowBlank="1" showInputMessage="1" sqref="G2" xr:uid="{00000000-0002-0000-0500-000008000000}"/>
    <dataValidation type="list" allowBlank="1" showInputMessage="1" showErrorMessage="1" sqref="A2" xr:uid="{00000000-0002-0000-0500-000009000000}">
      <formula1>StarCAM_Exchanges</formula1>
    </dataValidation>
    <dataValidation type="list" allowBlank="1" showInputMessage="1" showErrorMessage="1" sqref="B2" xr:uid="{00000000-0002-0000-0500-00000A000000}">
      <formula1>StarCAM_ETFIssuers</formula1>
    </dataValidation>
    <dataValidation type="list" allowBlank="1" showInputMessage="1" showErrorMessage="1" sqref="C2" xr:uid="{00000000-0002-0000-0500-00000B000000}">
      <formula1>Market_Maker</formula1>
    </dataValidation>
    <dataValidation type="list" allowBlank="1" showInputMessage="1" showErrorMessage="1" sqref="E2" xr:uid="{00000000-0002-0000-0500-00000C000000}">
      <formula1>TradingCurrencies</formula1>
    </dataValidation>
    <dataValidation type="list" allowBlank="1" showInputMessage="1" showErrorMessage="1" sqref="H8:H107" xr:uid="{00000000-0002-0000-0500-00000D000000}">
      <formula1>InstrumentCurrencies</formula1>
    </dataValidation>
    <dataValidation type="list" errorStyle="warning" allowBlank="1" showInputMessage="1" showErrorMessage="1" errorTitle="Region or Exposure" error="Please select one of the alternatives from the dropdown menu._x000a__x000a_Free text is allowed but to faciliate for investors to search for funds the dropdown alternatives are prefered, especially for non-equities._x000a__x000a_" sqref="L8:L107" xr:uid="{00000000-0002-0000-0500-00000E000000}">
      <formula1>OFFSET(INDIRECT(SUBSTITUTE($K8," ","")),1,0,COUNTA(INDIRECT(SUBSTITUTE($K8," ","")&amp;"_Column"))-1,1)</formula1>
    </dataValidation>
  </dataValidations>
  <pageMargins left="0.70866141732283472" right="0.70866141732283472" top="0.74803149606299213" bottom="0.74803149606299213" header="0.31496062992125984" footer="0.31496062992125984"/>
  <pageSetup paperSize="9" scale="57" fitToWidth="2" fitToHeight="0" pageOrder="overThenDown" orientation="landscape" r:id="rId1"/>
  <headerFooter>
    <oddFooter>&amp;C_x000D_&amp;1#&amp;"Aptos"&amp;12&amp;K000000 Nasdaq Confidential: Distribution limited to need-to-know recipients</oddFooter>
  </headerFooter>
  <colBreaks count="1" manualBreakCount="1">
    <brk id="13" max="106"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FFFF00"/>
    <pageSetUpPr fitToPage="1"/>
  </sheetPr>
  <dimension ref="A1:U21"/>
  <sheetViews>
    <sheetView topLeftCell="A6" workbookViewId="0">
      <selection activeCell="F13" sqref="F13"/>
    </sheetView>
  </sheetViews>
  <sheetFormatPr defaultColWidth="9.42578125" defaultRowHeight="15"/>
  <cols>
    <col min="1" max="1" width="23.42578125" customWidth="1"/>
    <col min="2" max="2" width="13.5703125" customWidth="1"/>
    <col min="3" max="3" width="20.42578125" customWidth="1"/>
    <col min="4" max="5" width="13.5703125" customWidth="1"/>
    <col min="6" max="6" width="22.5703125" customWidth="1"/>
    <col min="7" max="7" width="10.5703125" customWidth="1"/>
    <col min="8" max="8" width="11.42578125" customWidth="1"/>
    <col min="9" max="9" width="16.42578125" bestFit="1" customWidth="1"/>
    <col min="10" max="10" width="12.42578125" customWidth="1"/>
    <col min="11" max="11" width="18.5703125" customWidth="1"/>
    <col min="13" max="13" width="13.42578125" customWidth="1"/>
    <col min="14" max="14" width="15.42578125" customWidth="1"/>
    <col min="15" max="15" width="12.5703125" customWidth="1"/>
    <col min="16" max="16" width="15.42578125" customWidth="1"/>
    <col min="17" max="17" width="13.42578125" customWidth="1"/>
    <col min="18" max="18" width="13.5703125" customWidth="1"/>
    <col min="19" max="19" width="15.5703125" customWidth="1"/>
    <col min="20" max="20" width="20.42578125" customWidth="1"/>
    <col min="21" max="21" width="13.5703125" customWidth="1"/>
  </cols>
  <sheetData>
    <row r="1" spans="1:21">
      <c r="A1" s="8" t="s">
        <v>255</v>
      </c>
      <c r="B1" s="311">
        <v>40858</v>
      </c>
      <c r="C1" s="312"/>
      <c r="D1" s="313"/>
      <c r="F1" t="s">
        <v>256</v>
      </c>
    </row>
    <row r="2" spans="1:21">
      <c r="A2" s="8" t="s">
        <v>257</v>
      </c>
      <c r="B2" s="314" t="s">
        <v>278</v>
      </c>
      <c r="C2" s="315"/>
      <c r="D2" s="316"/>
    </row>
    <row r="3" spans="1:21">
      <c r="C3" s="9"/>
      <c r="O3" s="9"/>
      <c r="T3" s="9"/>
    </row>
    <row r="4" spans="1:21">
      <c r="A4" s="10" t="s">
        <v>324</v>
      </c>
      <c r="B4" s="11"/>
      <c r="C4" s="11"/>
      <c r="D4" s="11"/>
      <c r="E4" s="11"/>
      <c r="F4" s="11"/>
      <c r="G4" s="11"/>
      <c r="H4" s="11"/>
      <c r="I4" s="11"/>
      <c r="J4" s="11"/>
      <c r="K4" s="11"/>
      <c r="L4" s="11"/>
      <c r="M4" s="11"/>
      <c r="N4" s="11"/>
      <c r="O4" s="11"/>
      <c r="P4" s="11"/>
      <c r="Q4" s="11"/>
      <c r="R4" s="11"/>
      <c r="S4" s="11"/>
      <c r="T4" s="11"/>
      <c r="U4" s="12"/>
    </row>
    <row r="5" spans="1:21">
      <c r="A5" s="13"/>
      <c r="B5" s="14"/>
      <c r="C5" s="14"/>
      <c r="D5" s="14"/>
      <c r="E5" s="14"/>
      <c r="F5" s="14"/>
      <c r="G5" s="14"/>
      <c r="H5" s="14"/>
      <c r="I5" s="14"/>
      <c r="J5" s="14"/>
      <c r="K5" s="14"/>
      <c r="L5" s="14"/>
      <c r="M5" s="14"/>
      <c r="N5" s="14"/>
      <c r="O5" s="14"/>
      <c r="P5" s="14"/>
      <c r="Q5" s="14"/>
      <c r="R5" s="14"/>
      <c r="S5" s="14"/>
      <c r="T5" s="14"/>
      <c r="U5" s="15"/>
    </row>
    <row r="6" spans="1:21" ht="26.25">
      <c r="A6" s="26" t="s">
        <v>2</v>
      </c>
      <c r="B6" s="26" t="s">
        <v>218</v>
      </c>
      <c r="C6" s="26" t="s">
        <v>219</v>
      </c>
      <c r="D6" s="26" t="s">
        <v>217</v>
      </c>
      <c r="E6" s="26" t="s">
        <v>11</v>
      </c>
      <c r="F6" s="26" t="s">
        <v>258</v>
      </c>
      <c r="G6" s="26" t="s">
        <v>259</v>
      </c>
      <c r="H6" s="26" t="s">
        <v>260</v>
      </c>
      <c r="I6" s="26" t="s">
        <v>261</v>
      </c>
      <c r="J6" s="26" t="s">
        <v>262</v>
      </c>
      <c r="K6" s="26" t="s">
        <v>263</v>
      </c>
      <c r="L6" s="26" t="s">
        <v>264</v>
      </c>
      <c r="M6" s="26" t="s">
        <v>265</v>
      </c>
      <c r="N6" s="26" t="s">
        <v>266</v>
      </c>
      <c r="O6" s="26" t="s">
        <v>267</v>
      </c>
      <c r="P6" s="26" t="s">
        <v>268</v>
      </c>
      <c r="Q6" s="26" t="s">
        <v>221</v>
      </c>
      <c r="R6" s="26" t="s">
        <v>269</v>
      </c>
      <c r="S6" s="26" t="s">
        <v>270</v>
      </c>
      <c r="T6" s="26" t="s">
        <v>271</v>
      </c>
      <c r="U6" s="27" t="s">
        <v>244</v>
      </c>
    </row>
    <row r="7" spans="1:21">
      <c r="A7" s="28"/>
      <c r="B7" s="28"/>
      <c r="C7" s="29"/>
      <c r="D7" s="28"/>
      <c r="E7" s="28"/>
      <c r="F7" s="28"/>
      <c r="G7" s="28" t="s">
        <v>272</v>
      </c>
      <c r="H7" s="28"/>
      <c r="I7" s="28"/>
      <c r="J7" s="28" t="s">
        <v>273</v>
      </c>
      <c r="K7" s="28"/>
      <c r="L7" s="28"/>
      <c r="M7" s="28"/>
      <c r="N7" s="28"/>
      <c r="O7" s="28"/>
      <c r="P7" s="28" t="s">
        <v>272</v>
      </c>
      <c r="Q7" s="28"/>
      <c r="R7" s="28"/>
      <c r="S7" s="28"/>
      <c r="T7" s="28"/>
      <c r="U7" s="30"/>
    </row>
    <row r="8" spans="1:21">
      <c r="A8" s="16" t="s">
        <v>291</v>
      </c>
      <c r="B8" s="17">
        <v>397</v>
      </c>
      <c r="C8" s="18"/>
      <c r="D8" s="19" t="s">
        <v>292</v>
      </c>
      <c r="E8" s="19" t="s">
        <v>293</v>
      </c>
      <c r="F8" s="17" t="s">
        <v>294</v>
      </c>
      <c r="G8" s="20">
        <v>100000</v>
      </c>
      <c r="H8" s="19" t="s">
        <v>279</v>
      </c>
      <c r="I8" s="17" t="s">
        <v>280</v>
      </c>
      <c r="J8" s="21">
        <v>0.8</v>
      </c>
      <c r="K8" s="19" t="s">
        <v>276</v>
      </c>
      <c r="L8" s="19">
        <v>4</v>
      </c>
      <c r="M8" s="22">
        <v>40508</v>
      </c>
      <c r="N8" s="22">
        <v>41512</v>
      </c>
      <c r="O8" s="31" t="s">
        <v>287</v>
      </c>
      <c r="P8" s="23">
        <v>100000000</v>
      </c>
      <c r="Q8" s="24">
        <v>40414</v>
      </c>
      <c r="R8" s="22">
        <v>40414</v>
      </c>
      <c r="S8" s="24">
        <v>41512</v>
      </c>
      <c r="T8" s="22">
        <v>41501</v>
      </c>
      <c r="U8" s="25"/>
    </row>
    <row r="9" spans="1:21">
      <c r="A9" s="16" t="s">
        <v>295</v>
      </c>
      <c r="B9" s="17">
        <v>123</v>
      </c>
      <c r="C9" s="18"/>
      <c r="D9" s="19" t="s">
        <v>296</v>
      </c>
      <c r="E9" s="19" t="s">
        <v>297</v>
      </c>
      <c r="F9" s="17" t="s">
        <v>294</v>
      </c>
      <c r="G9" s="20">
        <v>1000000</v>
      </c>
      <c r="H9" s="19" t="s">
        <v>279</v>
      </c>
      <c r="I9" s="17" t="s">
        <v>280</v>
      </c>
      <c r="J9" s="21">
        <v>0.01</v>
      </c>
      <c r="K9" s="19" t="s">
        <v>276</v>
      </c>
      <c r="L9" s="19">
        <v>4</v>
      </c>
      <c r="M9" s="22">
        <v>40519</v>
      </c>
      <c r="N9" s="22">
        <v>41159</v>
      </c>
      <c r="O9" s="31" t="s">
        <v>287</v>
      </c>
      <c r="P9" s="23">
        <v>1000000000</v>
      </c>
      <c r="Q9" s="24">
        <v>40428</v>
      </c>
      <c r="R9" s="22">
        <v>40428</v>
      </c>
      <c r="S9" s="24">
        <v>41159</v>
      </c>
      <c r="T9" s="22">
        <v>41150</v>
      </c>
      <c r="U9" s="25"/>
    </row>
    <row r="10" spans="1:21">
      <c r="A10" s="16" t="s">
        <v>298</v>
      </c>
      <c r="B10" s="17">
        <v>307</v>
      </c>
      <c r="C10" s="18"/>
      <c r="D10" s="19" t="s">
        <v>299</v>
      </c>
      <c r="E10" s="19" t="s">
        <v>300</v>
      </c>
      <c r="F10" s="17" t="s">
        <v>294</v>
      </c>
      <c r="G10" s="20">
        <v>1000000</v>
      </c>
      <c r="H10" s="19" t="s">
        <v>284</v>
      </c>
      <c r="I10" s="17"/>
      <c r="J10" s="21">
        <v>3.9</v>
      </c>
      <c r="K10" s="19" t="s">
        <v>276</v>
      </c>
      <c r="L10" s="19">
        <v>1</v>
      </c>
      <c r="M10" s="22">
        <v>40612</v>
      </c>
      <c r="N10" s="22">
        <v>41708</v>
      </c>
      <c r="O10" s="31" t="s">
        <v>281</v>
      </c>
      <c r="P10" s="23">
        <v>140000000</v>
      </c>
      <c r="Q10" s="24">
        <v>40431</v>
      </c>
      <c r="R10" s="22">
        <v>40431</v>
      </c>
      <c r="S10" s="24">
        <v>41708</v>
      </c>
      <c r="T10" s="22">
        <v>41696</v>
      </c>
      <c r="U10" s="25"/>
    </row>
    <row r="12" spans="1:21">
      <c r="A12" s="32"/>
    </row>
    <row r="13" spans="1:21" s="35" customFormat="1" ht="123" customHeight="1">
      <c r="A13" s="33" t="s">
        <v>301</v>
      </c>
      <c r="B13" s="34" t="s">
        <v>302</v>
      </c>
      <c r="C13" s="34" t="s">
        <v>303</v>
      </c>
      <c r="D13" s="34" t="s">
        <v>304</v>
      </c>
      <c r="E13" s="34" t="s">
        <v>302</v>
      </c>
      <c r="F13" s="34" t="s">
        <v>302</v>
      </c>
      <c r="G13" s="34" t="s">
        <v>302</v>
      </c>
      <c r="H13" s="34" t="s">
        <v>302</v>
      </c>
      <c r="I13" s="34" t="s">
        <v>302</v>
      </c>
      <c r="J13" s="34" t="s">
        <v>305</v>
      </c>
      <c r="K13" s="34" t="s">
        <v>306</v>
      </c>
      <c r="L13" s="34" t="s">
        <v>302</v>
      </c>
      <c r="M13" s="34" t="s">
        <v>307</v>
      </c>
      <c r="N13" s="34" t="s">
        <v>308</v>
      </c>
      <c r="O13" s="34"/>
      <c r="P13" s="34" t="s">
        <v>302</v>
      </c>
      <c r="Q13" s="34" t="s">
        <v>302</v>
      </c>
      <c r="R13" s="34" t="s">
        <v>309</v>
      </c>
      <c r="S13" s="34"/>
      <c r="T13" s="34" t="s">
        <v>310</v>
      </c>
      <c r="U13" s="34" t="s">
        <v>311</v>
      </c>
    </row>
    <row r="14" spans="1:21" s="38" customFormat="1" ht="45">
      <c r="A14" s="40" t="s">
        <v>312</v>
      </c>
      <c r="B14" s="36" t="s">
        <v>313</v>
      </c>
      <c r="C14" s="41"/>
      <c r="D14" s="41"/>
      <c r="E14" s="36"/>
      <c r="F14" s="37" t="s">
        <v>313</v>
      </c>
      <c r="G14" s="36"/>
      <c r="H14" s="41"/>
      <c r="I14" s="36" t="s">
        <v>314</v>
      </c>
      <c r="J14" s="36"/>
      <c r="K14" s="36"/>
      <c r="L14" s="36"/>
      <c r="M14" s="36" t="s">
        <v>315</v>
      </c>
      <c r="N14" s="36"/>
      <c r="O14" s="36"/>
      <c r="P14" s="36"/>
      <c r="Q14" s="36"/>
      <c r="R14" s="34" t="s">
        <v>316</v>
      </c>
      <c r="S14" s="36"/>
      <c r="T14" s="42" t="s">
        <v>317</v>
      </c>
      <c r="U14" s="36"/>
    </row>
    <row r="15" spans="1:21" s="35" customFormat="1" ht="75">
      <c r="A15" s="35" t="s">
        <v>325</v>
      </c>
      <c r="C15" s="35" t="s">
        <v>326</v>
      </c>
      <c r="D15" s="35" t="s">
        <v>327</v>
      </c>
      <c r="H15" s="35" t="s">
        <v>328</v>
      </c>
      <c r="T15" s="35" t="s">
        <v>329</v>
      </c>
    </row>
    <row r="17" spans="1:2">
      <c r="A17" s="8" t="s">
        <v>318</v>
      </c>
    </row>
    <row r="18" spans="1:2">
      <c r="A18" t="s">
        <v>291</v>
      </c>
      <c r="B18" t="s">
        <v>319</v>
      </c>
    </row>
    <row r="19" spans="1:2">
      <c r="A19" t="s">
        <v>298</v>
      </c>
      <c r="B19" t="s">
        <v>320</v>
      </c>
    </row>
    <row r="20" spans="1:2">
      <c r="A20" s="39" t="s">
        <v>321</v>
      </c>
      <c r="B20" s="39"/>
    </row>
    <row r="21" spans="1:2">
      <c r="A21" s="39" t="s">
        <v>322</v>
      </c>
      <c r="B21" s="39"/>
    </row>
  </sheetData>
  <mergeCells count="2">
    <mergeCell ref="B1:D1"/>
    <mergeCell ref="B2:D2"/>
  </mergeCells>
  <dataValidations count="8">
    <dataValidation type="list" allowBlank="1" showInputMessage="1" showErrorMessage="1" sqref="B2:D2" xr:uid="{00000000-0002-0000-0600-000000000000}">
      <formula1>Market</formula1>
    </dataValidation>
    <dataValidation type="list" allowBlank="1" showInputMessage="1" showErrorMessage="1" sqref="H8:H10" xr:uid="{00000000-0002-0000-0600-000001000000}">
      <formula1>CouponType</formula1>
    </dataValidation>
    <dataValidation type="list" allowBlank="1" showInputMessage="1" showErrorMessage="1" sqref="I8:I10" xr:uid="{00000000-0002-0000-0600-000002000000}">
      <formula1>ReferenceRate</formula1>
    </dataValidation>
    <dataValidation type="list" allowBlank="1" showInputMessage="1" showErrorMessage="1" sqref="K8:K10" xr:uid="{00000000-0002-0000-0600-000003000000}">
      <formula1>Program</formula1>
    </dataValidation>
    <dataValidation type="list" allowBlank="1" showInputMessage="1" showErrorMessage="1" sqref="L8:L10" xr:uid="{00000000-0002-0000-0600-000004000000}">
      <formula1>Coupons</formula1>
    </dataValidation>
    <dataValidation type="list" allowBlank="1" showInputMessage="1" showErrorMessage="1" sqref="O8:O10" xr:uid="{00000000-0002-0000-0600-000005000000}">
      <formula1>DayCountMethod</formula1>
    </dataValidation>
    <dataValidation type="date" operator="greaterThan" allowBlank="1" showInputMessage="1" showErrorMessage="1" sqref="Q8:T10 M8:N10 B1:D1" xr:uid="{00000000-0002-0000-0600-000006000000}">
      <formula1>1</formula1>
    </dataValidation>
    <dataValidation type="whole" operator="greaterThan" allowBlank="1" showInputMessage="1" showErrorMessage="1" sqref="P8:P10 G8:G10" xr:uid="{00000000-0002-0000-0600-000007000000}">
      <formula1>0</formula1>
    </dataValidation>
  </dataValidations>
  <pageMargins left="0.70866141732283472" right="0.70866141732283472" top="0.74803149606299213" bottom="0.74803149606299213" header="0.31496062992125984" footer="0.31496062992125984"/>
  <pageSetup paperSize="9" scale="40" orientation="landscape" r:id="rId1"/>
  <headerFooter>
    <oddFooter>&amp;C_x000D_&amp;1#&amp;"Aptos"&amp;12&amp;K000000 Nasdaq Confidential: Distribution limited to need-to-know recipients</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9A8A3-5B40-494D-8416-F80A5951EB9F}">
  <sheetPr>
    <tabColor rgb="FFFFFF00"/>
  </sheetPr>
  <dimension ref="A1"/>
  <sheetViews>
    <sheetView workbookViewId="0"/>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FFFF00"/>
  </sheetPr>
  <dimension ref="A1:D59"/>
  <sheetViews>
    <sheetView workbookViewId="0">
      <pane ySplit="3" topLeftCell="A55" activePane="bottomLeft" state="frozen"/>
      <selection pane="bottomLeft" activeCell="C27" sqref="C27"/>
    </sheetView>
  </sheetViews>
  <sheetFormatPr defaultRowHeight="15"/>
  <cols>
    <col min="1" max="1" width="24.5703125" customWidth="1"/>
    <col min="2" max="2" width="28.42578125" bestFit="1" customWidth="1"/>
    <col min="3" max="3" width="26.5703125" bestFit="1" customWidth="1"/>
    <col min="4" max="4" width="39.42578125" bestFit="1" customWidth="1"/>
  </cols>
  <sheetData>
    <row r="1" spans="1:4">
      <c r="A1" t="s">
        <v>505</v>
      </c>
      <c r="C1" t="s">
        <v>547</v>
      </c>
      <c r="D1" t="s">
        <v>534</v>
      </c>
    </row>
    <row r="3" spans="1:4">
      <c r="A3" s="8" t="s">
        <v>507</v>
      </c>
      <c r="B3" s="8" t="s">
        <v>506</v>
      </c>
      <c r="C3" s="8" t="s">
        <v>508</v>
      </c>
      <c r="D3" s="8" t="s">
        <v>535</v>
      </c>
    </row>
    <row r="4" spans="1:4">
      <c r="A4" t="s">
        <v>509</v>
      </c>
      <c r="B4" t="s">
        <v>1</v>
      </c>
      <c r="C4" t="s">
        <v>510</v>
      </c>
    </row>
    <row r="5" spans="1:4">
      <c r="B5" t="s">
        <v>274</v>
      </c>
      <c r="C5" t="s">
        <v>510</v>
      </c>
    </row>
    <row r="6" spans="1:4">
      <c r="B6" t="s">
        <v>2</v>
      </c>
      <c r="C6" t="s">
        <v>510</v>
      </c>
    </row>
    <row r="7" spans="1:4">
      <c r="B7" t="s">
        <v>511</v>
      </c>
      <c r="C7" t="s">
        <v>510</v>
      </c>
    </row>
    <row r="8" spans="1:4">
      <c r="B8" t="s">
        <v>7</v>
      </c>
      <c r="C8" t="s">
        <v>510</v>
      </c>
    </row>
    <row r="9" spans="1:4">
      <c r="B9" t="s">
        <v>263</v>
      </c>
      <c r="C9" t="s">
        <v>510</v>
      </c>
    </row>
    <row r="10" spans="1:4">
      <c r="B10" t="s">
        <v>215</v>
      </c>
      <c r="C10" t="s">
        <v>532</v>
      </c>
    </row>
    <row r="11" spans="1:4">
      <c r="B11" t="s">
        <v>331</v>
      </c>
      <c r="C11" t="s">
        <v>510</v>
      </c>
    </row>
    <row r="12" spans="1:4">
      <c r="B12" t="s">
        <v>330</v>
      </c>
      <c r="C12" t="s">
        <v>510</v>
      </c>
    </row>
    <row r="13" spans="1:4">
      <c r="B13" t="s">
        <v>501</v>
      </c>
      <c r="C13" t="s">
        <v>510</v>
      </c>
    </row>
    <row r="14" spans="1:4">
      <c r="B14" t="s">
        <v>359</v>
      </c>
      <c r="C14" t="s">
        <v>536</v>
      </c>
    </row>
    <row r="15" spans="1:4">
      <c r="B15" t="s">
        <v>264</v>
      </c>
      <c r="C15" t="s">
        <v>510</v>
      </c>
    </row>
    <row r="16" spans="1:4">
      <c r="B16" t="s">
        <v>265</v>
      </c>
      <c r="C16" t="s">
        <v>537</v>
      </c>
    </row>
    <row r="17" spans="1:4">
      <c r="B17" t="s">
        <v>266</v>
      </c>
      <c r="C17" t="s">
        <v>537</v>
      </c>
      <c r="D17" t="s">
        <v>538</v>
      </c>
    </row>
    <row r="18" spans="1:4">
      <c r="B18" t="s">
        <v>357</v>
      </c>
      <c r="C18" t="s">
        <v>510</v>
      </c>
    </row>
    <row r="19" spans="1:4">
      <c r="B19" t="s">
        <v>268</v>
      </c>
      <c r="C19" t="s">
        <v>539</v>
      </c>
    </row>
    <row r="20" spans="1:4">
      <c r="B20" t="s">
        <v>221</v>
      </c>
      <c r="C20" t="s">
        <v>537</v>
      </c>
    </row>
    <row r="21" spans="1:4">
      <c r="B21" t="s">
        <v>269</v>
      </c>
      <c r="C21" t="s">
        <v>537</v>
      </c>
      <c r="D21" t="s">
        <v>540</v>
      </c>
    </row>
    <row r="22" spans="1:4">
      <c r="B22" t="s">
        <v>270</v>
      </c>
      <c r="C22" t="s">
        <v>541</v>
      </c>
    </row>
    <row r="23" spans="1:4">
      <c r="B23" t="s">
        <v>271</v>
      </c>
      <c r="C23" t="s">
        <v>541</v>
      </c>
    </row>
    <row r="25" spans="1:4">
      <c r="A25" t="s">
        <v>542</v>
      </c>
      <c r="B25" t="s">
        <v>1</v>
      </c>
      <c r="C25" t="s">
        <v>510</v>
      </c>
    </row>
    <row r="26" spans="1:4">
      <c r="B26" t="s">
        <v>213</v>
      </c>
      <c r="C26" t="s">
        <v>510</v>
      </c>
    </row>
    <row r="27" spans="1:4">
      <c r="B27" t="s">
        <v>2</v>
      </c>
      <c r="C27" t="s">
        <v>510</v>
      </c>
    </row>
    <row r="28" spans="1:4">
      <c r="B28" t="s">
        <v>386</v>
      </c>
      <c r="C28" t="s">
        <v>510</v>
      </c>
    </row>
    <row r="29" spans="1:4">
      <c r="B29" t="s">
        <v>214</v>
      </c>
      <c r="C29" t="s">
        <v>543</v>
      </c>
    </row>
    <row r="30" spans="1:4">
      <c r="B30" t="s">
        <v>7</v>
      </c>
      <c r="C30" t="s">
        <v>510</v>
      </c>
    </row>
    <row r="31" spans="1:4">
      <c r="B31" t="s">
        <v>347</v>
      </c>
      <c r="C31" t="s">
        <v>510</v>
      </c>
    </row>
    <row r="32" spans="1:4">
      <c r="B32" t="s">
        <v>215</v>
      </c>
      <c r="C32" t="s">
        <v>532</v>
      </c>
    </row>
    <row r="33" spans="1:4">
      <c r="B33" t="s">
        <v>220</v>
      </c>
      <c r="C33" s="96" t="s">
        <v>550</v>
      </c>
      <c r="D33" s="96" t="s">
        <v>549</v>
      </c>
    </row>
    <row r="34" spans="1:4">
      <c r="B34" t="s">
        <v>268</v>
      </c>
      <c r="C34" t="s">
        <v>539</v>
      </c>
    </row>
    <row r="35" spans="1:4">
      <c r="B35" t="s">
        <v>221</v>
      </c>
      <c r="C35" t="s">
        <v>537</v>
      </c>
    </row>
    <row r="36" spans="1:4">
      <c r="B36" t="s">
        <v>270</v>
      </c>
      <c r="C36" t="s">
        <v>541</v>
      </c>
    </row>
    <row r="37" spans="1:4">
      <c r="B37" t="s">
        <v>271</v>
      </c>
      <c r="C37" t="s">
        <v>541</v>
      </c>
    </row>
    <row r="38" spans="1:4">
      <c r="B38" t="s">
        <v>348</v>
      </c>
      <c r="C38" s="96" t="s">
        <v>550</v>
      </c>
      <c r="D38" s="96" t="s">
        <v>551</v>
      </c>
    </row>
    <row r="40" spans="1:4">
      <c r="A40" t="s">
        <v>545</v>
      </c>
      <c r="B40" t="s">
        <v>0</v>
      </c>
      <c r="C40" t="s">
        <v>510</v>
      </c>
    </row>
    <row r="41" spans="1:4">
      <c r="B41" t="s">
        <v>1</v>
      </c>
      <c r="C41" t="s">
        <v>510</v>
      </c>
    </row>
    <row r="42" spans="1:4">
      <c r="B42" t="s">
        <v>2</v>
      </c>
      <c r="C42" t="s">
        <v>510</v>
      </c>
    </row>
    <row r="43" spans="1:4">
      <c r="B43" t="s">
        <v>8</v>
      </c>
      <c r="C43" t="s">
        <v>510</v>
      </c>
    </row>
    <row r="44" spans="1:4">
      <c r="B44" t="s">
        <v>3</v>
      </c>
      <c r="C44" t="s">
        <v>543</v>
      </c>
    </row>
    <row r="45" spans="1:4">
      <c r="B45" t="s">
        <v>4</v>
      </c>
      <c r="C45" t="s">
        <v>510</v>
      </c>
    </row>
    <row r="46" spans="1:4">
      <c r="B46" t="s">
        <v>5</v>
      </c>
      <c r="C46" t="s">
        <v>510</v>
      </c>
    </row>
    <row r="47" spans="1:4">
      <c r="B47" t="s">
        <v>6</v>
      </c>
      <c r="C47" t="s">
        <v>532</v>
      </c>
    </row>
    <row r="48" spans="1:4">
      <c r="B48" t="s">
        <v>7</v>
      </c>
      <c r="C48" t="s">
        <v>510</v>
      </c>
    </row>
    <row r="49" spans="2:4">
      <c r="B49" t="s">
        <v>2</v>
      </c>
      <c r="C49" t="s">
        <v>510</v>
      </c>
    </row>
    <row r="50" spans="2:4">
      <c r="B50" t="s">
        <v>12</v>
      </c>
      <c r="C50" t="s">
        <v>510</v>
      </c>
    </row>
    <row r="51" spans="2:4">
      <c r="B51" t="s">
        <v>13</v>
      </c>
      <c r="C51" t="s">
        <v>544</v>
      </c>
    </row>
    <row r="52" spans="2:4">
      <c r="B52" t="s">
        <v>14</v>
      </c>
      <c r="C52" t="s">
        <v>510</v>
      </c>
    </row>
    <row r="53" spans="2:4">
      <c r="B53" t="s">
        <v>15</v>
      </c>
      <c r="C53" t="s">
        <v>544</v>
      </c>
    </row>
    <row r="54" spans="2:4">
      <c r="B54" t="s">
        <v>16</v>
      </c>
      <c r="C54" t="s">
        <v>544</v>
      </c>
    </row>
    <row r="55" spans="2:4">
      <c r="B55" t="s">
        <v>502</v>
      </c>
      <c r="C55" t="s">
        <v>537</v>
      </c>
    </row>
    <row r="56" spans="2:4">
      <c r="B56" t="s">
        <v>503</v>
      </c>
      <c r="C56" t="s">
        <v>537</v>
      </c>
    </row>
    <row r="57" spans="2:4">
      <c r="B57" t="s">
        <v>17</v>
      </c>
      <c r="C57" t="s">
        <v>544</v>
      </c>
    </row>
    <row r="58" spans="2:4">
      <c r="B58" t="s">
        <v>187</v>
      </c>
      <c r="D58" t="s">
        <v>546</v>
      </c>
    </row>
    <row r="59" spans="2:4">
      <c r="B59" t="s">
        <v>188</v>
      </c>
      <c r="C59" s="96" t="s">
        <v>550</v>
      </c>
      <c r="D59" s="96" t="s">
        <v>551</v>
      </c>
    </row>
  </sheetData>
  <pageMargins left="0.7" right="0.7" top="0.75" bottom="0.75" header="0.3" footer="0.3"/>
  <pageSetup orientation="portrait" horizontalDpi="90" verticalDpi="90" r:id="rId1"/>
  <headerFooter>
    <oddFooter>&amp;C_x000D_&amp;1#&amp;"Aptos"&amp;12&amp;K000000 Nasdaq Confidential: Distribution limited to need-to-know recipients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K V T 9 W I d 8 Q O W m A A A A 9 g A A A B I A H A B D b 2 5 m a W c v U G F j a 2 F n Z S 5 4 b W w g o h g A K K A U A A A A A A A A A A A A A A A A A A A A A A A A A A A A h Y / R C o I w G I V f R X b v N i d R y O + 8 C I I g I Q i i 2 z G X j n S G m 8 1 3 6 6 J H 6 h U y y u q u y / O d 7 + K c + / U G 2 d D U w U V 1 V r c m R R G m K F B G t o U 2 Z Y p 6 d w w X K O O w F f I k S h W M s r H J Y I s U V c 6 d E 0 K 8 9 9 j H u O 1 K w i i N y C H f 7 G S l G o E + s v 4 v h 9 p Y J 4 x U i M P + N Y Y z H M U U z 9 g c U y A T h F y b r 8 D G v c / 2 B 8 K y r 1 3 f K X 7 U 4 W o N Z I p A 3 h / 4 A 1 B L A w Q U A A I A C A A p V P 1 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V T 9 W C i K R 7 g O A A A A E Q A A A B M A H A B G b 3 J t d W x h c y 9 T Z W N 0 a W 9 u M S 5 t I K I Y A C i g F A A A A A A A A A A A A A A A A A A A A A A A A A A A A C t O T S 7 J z M 9 T C I b Q h t Y A U E s B A i 0 A F A A C A A g A K V T 9 W I d 8 Q O W m A A A A 9 g A A A B I A A A A A A A A A A A A A A A A A A A A A A E N v b m Z p Z y 9 Q Y W N r Y W d l L n h t b F B L A Q I t A B Q A A g A I A C l U / V g P y u m r p A A A A O k A A A A T A A A A A A A A A A A A A A A A A P I A A A B b Q 2 9 u d G V u d F 9 U e X B l c 1 0 u e G 1 s U E s B A i 0 A F A A C A A g A K V T 9 W 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F u r X 3 N l A Q V L j j 8 4 s m 2 X u X Q A A A A A A g A A A A A A A 2 Y A A M A A A A A Q A A A A T C d 6 x Y I O R 6 P s p Z 1 f w W c 6 9 Q A A A A A E g A A A o A A A A B A A A A A V i 5 3 t 9 J f F l E B z + M V b k D 5 D U A A A A E T z X w E U p 2 2 z J n L k V 3 j q C p o a l i 6 V J 2 r h / 0 f v c P O 8 t B k L P p r + l s z l q N m Q C a n w f M J t / 9 G C V g / j B 6 Y i Z i 6 o 2 2 S 3 V K A f 7 k x 4 3 I K H r H o y X Z 6 v 7 G U P F A A A A E N u 2 H I i e A 9 a b n E Y Y 0 D U D F v 5 B L P l < / D a t a M a s h u p > 
</file>

<file path=customXml/item2.xml><?xml version="1.0" encoding="utf-8"?>
<ct:contentTypeSchema xmlns:ct="http://schemas.microsoft.com/office/2006/metadata/contentType" xmlns:ma="http://schemas.microsoft.com/office/2006/metadata/properties/metaAttributes" ct:_="" ma:_="" ma:contentTypeName="Document" ma:contentTypeID="0x010100095550882448B547B4DEFADE7AA57F02" ma:contentTypeVersion="11" ma:contentTypeDescription="Create a new document." ma:contentTypeScope="" ma:versionID="b0f0ab823aedeaaa869407d4e58ba5bb">
  <xsd:schema xmlns:xsd="http://www.w3.org/2001/XMLSchema" xmlns:xs="http://www.w3.org/2001/XMLSchema" xmlns:p="http://schemas.microsoft.com/office/2006/metadata/properties" xmlns:ns2="76f1537c-74f0-48ef-8475-fe1f228032e5" xmlns:ns3="dac62804-8c44-4011-97cd-473652949a23" targetNamespace="http://schemas.microsoft.com/office/2006/metadata/properties" ma:root="true" ma:fieldsID="b7879c29a212e8709fa4c649b890b27e" ns2:_="" ns3:_="">
    <xsd:import namespace="76f1537c-74f0-48ef-8475-fe1f228032e5"/>
    <xsd:import namespace="dac62804-8c44-4011-97cd-473652949a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f1537c-74f0-48ef-8475-fe1f228032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a1ce1de-36b4-449a-bdef-96c47ebd2fc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ac62804-8c44-4011-97cd-473652949a2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61524b0-02ea-4893-81f4-8d41c0c37040}" ma:internalName="TaxCatchAll" ma:showField="CatchAllData" ma:web="dac62804-8c44-4011-97cd-473652949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76f1537c-74f0-48ef-8475-fe1f228032e5">
      <Terms xmlns="http://schemas.microsoft.com/office/infopath/2007/PartnerControls"/>
    </lcf76f155ced4ddcb4097134ff3c332f>
    <TaxCatchAll xmlns="dac62804-8c44-4011-97cd-473652949a23" xsi:nil="true"/>
  </documentManagement>
</p:properties>
</file>

<file path=customXml/itemProps1.xml><?xml version="1.0" encoding="utf-8"?>
<ds:datastoreItem xmlns:ds="http://schemas.openxmlformats.org/officeDocument/2006/customXml" ds:itemID="{4E4518CC-8237-43AB-AB1F-44AB68331FCB}">
  <ds:schemaRefs>
    <ds:schemaRef ds:uri="http://schemas.microsoft.com/DataMashup"/>
  </ds:schemaRefs>
</ds:datastoreItem>
</file>

<file path=customXml/itemProps2.xml><?xml version="1.0" encoding="utf-8"?>
<ds:datastoreItem xmlns:ds="http://schemas.openxmlformats.org/officeDocument/2006/customXml" ds:itemID="{7BA6F0CC-E317-4EE8-BD73-459ADEFC9B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f1537c-74f0-48ef-8475-fe1f228032e5"/>
    <ds:schemaRef ds:uri="dac62804-8c44-4011-97cd-473652949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D9E7F8-5432-4DAF-936D-25C508949D97}">
  <ds:schemaRefs>
    <ds:schemaRef ds:uri="http://schemas.microsoft.com/sharepoint/v3/contenttype/forms"/>
  </ds:schemaRefs>
</ds:datastoreItem>
</file>

<file path=customXml/itemProps4.xml><?xml version="1.0" encoding="utf-8"?>
<ds:datastoreItem xmlns:ds="http://schemas.openxmlformats.org/officeDocument/2006/customXml" ds:itemID="{743EF06C-6A5E-499B-9E1F-05B5101732F1}">
  <ds:schemaRefs>
    <ds:schemaRef ds:uri="http://schemas.microsoft.com/office/2006/metadata/properties"/>
    <ds:schemaRef ds:uri="http://schemas.microsoft.com/office/infopath/2007/PartnerControls"/>
    <ds:schemaRef ds:uri="76f1537c-74f0-48ef-8475-fe1f228032e5"/>
    <ds:schemaRef ds:uri="dac62804-8c44-4011-97cd-473652949a23"/>
  </ds:schemaRefs>
</ds:datastoreItem>
</file>

<file path=docMetadata/LabelInfo.xml><?xml version="1.0" encoding="utf-8"?>
<clbl:labelList xmlns:clbl="http://schemas.microsoft.com/office/2020/mipLabelMetadata">
  <clbl:label id="{48f4341a-4c44-4d0a-9a5c-8b1c63cf69df}" enabled="1" method="Standard" siteId="{3d3309e9-342a-4198-8e2d-01a542e3ff21}" removed="0"/>
  <clbl:label id="{70ef1da2-72b5-436e-ad5c-27eb43ab2c19}" enabled="1" method="Standard" siteId="{d0b75e95-684a-45e3-8d2d-53fa2a6a513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128</vt:i4>
      </vt:variant>
    </vt:vector>
  </HeadingPairs>
  <TitlesOfParts>
    <vt:vector size="148" baseType="lpstr">
      <vt:lpstr>Structured Bonds</vt:lpstr>
      <vt:lpstr>Warrants and Certificates</vt:lpstr>
      <vt:lpstr>Bonds</vt:lpstr>
      <vt:lpstr>Commercial Papers</vt:lpstr>
      <vt:lpstr>Option rights</vt:lpstr>
      <vt:lpstr>ETFs</vt:lpstr>
      <vt:lpstr>Instructions-Examples</vt:lpstr>
      <vt:lpstr>Sheet2</vt:lpstr>
      <vt:lpstr>Notes</vt:lpstr>
      <vt:lpstr>ETF Reference Data</vt:lpstr>
      <vt:lpstr>ETN_ETC</vt:lpstr>
      <vt:lpstr>Danish Funds</vt:lpstr>
      <vt:lpstr>Tick Size Tables</vt:lpstr>
      <vt:lpstr>Sheet1</vt:lpstr>
      <vt:lpstr>Commodity underlyings</vt:lpstr>
      <vt:lpstr>WC_Underlyings</vt:lpstr>
      <vt:lpstr>Warrants and Certificates Notes</vt:lpstr>
      <vt:lpstr>LookupValues</vt:lpstr>
      <vt:lpstr>MarketSegmentMapping</vt:lpstr>
      <vt:lpstr>Danish Funds LookupValues</vt:lpstr>
      <vt:lpstr>'Danish Funds LookupValues'!_Hlk181797336</vt:lpstr>
      <vt:lpstr>Amortization</vt:lpstr>
      <vt:lpstr>Bond_Seniority</vt:lpstr>
      <vt:lpstr>Bond_Type</vt:lpstr>
      <vt:lpstr>BondAssetClasses</vt:lpstr>
      <vt:lpstr>BondIssuers</vt:lpstr>
      <vt:lpstr>BondIssuerTable</vt:lpstr>
      <vt:lpstr>BondIssuingAgent</vt:lpstr>
      <vt:lpstr>BondIssuingAgentsTable</vt:lpstr>
      <vt:lpstr>BondMTNStandalone</vt:lpstr>
      <vt:lpstr>BondSegment</vt:lpstr>
      <vt:lpstr>BondsMinimumTradingSize</vt:lpstr>
      <vt:lpstr>CallPut</vt:lpstr>
      <vt:lpstr>ClearingSystem</vt:lpstr>
      <vt:lpstr>CommercialPapersSegment</vt:lpstr>
      <vt:lpstr>Commodities</vt:lpstr>
      <vt:lpstr>Commodities_Column</vt:lpstr>
      <vt:lpstr>'Danish Funds'!Country</vt:lpstr>
      <vt:lpstr>Country</vt:lpstr>
      <vt:lpstr>CouponBondIssuers</vt:lpstr>
      <vt:lpstr>CouponBondIssuersTable</vt:lpstr>
      <vt:lpstr>CouponBondProgram</vt:lpstr>
      <vt:lpstr>CouponBondSegment</vt:lpstr>
      <vt:lpstr>CouponLeadManagers</vt:lpstr>
      <vt:lpstr>CouponLeadManagersTable</vt:lpstr>
      <vt:lpstr>CouponsPerYear</vt:lpstr>
      <vt:lpstr>CouponType</vt:lpstr>
      <vt:lpstr>Currency</vt:lpstr>
      <vt:lpstr>Currency_Column</vt:lpstr>
      <vt:lpstr>DayAdjustmentMethod</vt:lpstr>
      <vt:lpstr>DayCountMethod</vt:lpstr>
      <vt:lpstr>DayCountMethod2</vt:lpstr>
      <vt:lpstr>DanishMMF</vt:lpstr>
      <vt:lpstr>Direction</vt:lpstr>
      <vt:lpstr>Direction_Lookup</vt:lpstr>
      <vt:lpstr>Equity</vt:lpstr>
      <vt:lpstr>Equity_Column</vt:lpstr>
      <vt:lpstr>'Option rights'!Equity_warrants</vt:lpstr>
      <vt:lpstr>ETF_Actively_Managed_Fund</vt:lpstr>
      <vt:lpstr>ETF_Asset_Class</vt:lpstr>
      <vt:lpstr>ETF_Leverage</vt:lpstr>
      <vt:lpstr>ETF_Replication_Method</vt:lpstr>
      <vt:lpstr>ETF_Size_Sector</vt:lpstr>
      <vt:lpstr>ETF_Style</vt:lpstr>
      <vt:lpstr>ETF_UCITSIII</vt:lpstr>
      <vt:lpstr>EUSIPA_Code</vt:lpstr>
      <vt:lpstr>EUSIPA_Name</vt:lpstr>
      <vt:lpstr>EUSIPA_Table</vt:lpstr>
      <vt:lpstr>ExcersizeTypes</vt:lpstr>
      <vt:lpstr>Extended_Trading_Market_segment</vt:lpstr>
      <vt:lpstr>Extended_Trading_Market_segment_Table</vt:lpstr>
      <vt:lpstr>FixedIncome</vt:lpstr>
      <vt:lpstr>FixedIncome_Column</vt:lpstr>
      <vt:lpstr>Foreningensnavn</vt:lpstr>
      <vt:lpstr>FundDomicile</vt:lpstr>
      <vt:lpstr>Yes</vt:lpstr>
      <vt:lpstr>Income_Treatment</vt:lpstr>
      <vt:lpstr>IndexICE</vt:lpstr>
      <vt:lpstr>InstrumentCurrency</vt:lpstr>
      <vt:lpstr>InstrumentCurrencies</vt:lpstr>
      <vt:lpstr>Instruments</vt:lpstr>
      <vt:lpstr>InstrumentsCommercialPapers</vt:lpstr>
      <vt:lpstr>InstrumentsCouponBond</vt:lpstr>
      <vt:lpstr>InstrumentsDanishFunds</vt:lpstr>
      <vt:lpstr>InstrumentsETF</vt:lpstr>
      <vt:lpstr>InstrumentsETN_ETC</vt:lpstr>
      <vt:lpstr>InstrumentsOptionRights</vt:lpstr>
      <vt:lpstr>InstrumentsStructuredBond</vt:lpstr>
      <vt:lpstr>InstrumentSubType</vt:lpstr>
      <vt:lpstr>InstrumentSubType_ETN_ETC</vt:lpstr>
      <vt:lpstr>'Warrants and Certificates Notes'!Issuer</vt:lpstr>
      <vt:lpstr>Issuer</vt:lpstr>
      <vt:lpstr>IssuerCommercialPapers</vt:lpstr>
      <vt:lpstr>IssuerCouponBond</vt:lpstr>
      <vt:lpstr>IssuerDanishFunds</vt:lpstr>
      <vt:lpstr>IssuerETF</vt:lpstr>
      <vt:lpstr>IssuerOptionRights</vt:lpstr>
      <vt:lpstr>IssuersETN_ETC</vt:lpstr>
      <vt:lpstr>IssuerStructuredBond</vt:lpstr>
      <vt:lpstr>Market_Maker</vt:lpstr>
      <vt:lpstr>Market_Maker_Table</vt:lpstr>
      <vt:lpstr>MarketmakerDanishFunds</vt:lpstr>
      <vt:lpstr>MarketSegmentMappings</vt:lpstr>
      <vt:lpstr>MarketSegmentOptionList</vt:lpstr>
      <vt:lpstr>MarketSegmentOptionListLength</vt:lpstr>
      <vt:lpstr>MixedAssetClass</vt:lpstr>
      <vt:lpstr>MixedAssetClass_Column</vt:lpstr>
      <vt:lpstr>MMF_nMMF</vt:lpstr>
      <vt:lpstr>No</vt:lpstr>
      <vt:lpstr>Bonds!Print_Area</vt:lpstr>
      <vt:lpstr>ETFs!Print_Area</vt:lpstr>
      <vt:lpstr>ReferenceRate</vt:lpstr>
      <vt:lpstr>SelectedExchange</vt:lpstr>
      <vt:lpstr>SelectedExtended</vt:lpstr>
      <vt:lpstr>SelectedSubtype</vt:lpstr>
      <vt:lpstr>SettlementTypes</vt:lpstr>
      <vt:lpstr>StarCAM_ETFIssuers</vt:lpstr>
      <vt:lpstr>StarCAM_ETFIssuers_Table</vt:lpstr>
      <vt:lpstr>StarCAM_ETN_ETC_Issuers</vt:lpstr>
      <vt:lpstr>StarCAM_ETN_ETC_Issuers_Table</vt:lpstr>
      <vt:lpstr>StarCAM_Exchanges</vt:lpstr>
      <vt:lpstr>StarCam_Exchanges_Warrant</vt:lpstr>
      <vt:lpstr>StarCAM_Issuers</vt:lpstr>
      <vt:lpstr>StarCAM_Issuers_Table</vt:lpstr>
      <vt:lpstr>Sustainable_Bond_Group_ID</vt:lpstr>
      <vt:lpstr>Tick_size_Table</vt:lpstr>
      <vt:lpstr>TradingCurrencies</vt:lpstr>
      <vt:lpstr>UnderlyingCompositionDanish</vt:lpstr>
      <vt:lpstr>Version</vt:lpstr>
      <vt:lpstr>Volatility</vt:lpstr>
      <vt:lpstr>Volatility_Column</vt:lpstr>
      <vt:lpstr>WC_</vt:lpstr>
      <vt:lpstr>WC__Column</vt:lpstr>
      <vt:lpstr>WC_Asset_Classes</vt:lpstr>
      <vt:lpstr>WC_Commodities</vt:lpstr>
      <vt:lpstr>WC_Commodities_Column</vt:lpstr>
      <vt:lpstr>WC_Credit</vt:lpstr>
      <vt:lpstr>WC_Credit_Column</vt:lpstr>
      <vt:lpstr>WC_Currency</vt:lpstr>
      <vt:lpstr>WC_Currency_Column</vt:lpstr>
      <vt:lpstr>WC_Emission_Allowances</vt:lpstr>
      <vt:lpstr>WC_Emission_Allowances_Column</vt:lpstr>
      <vt:lpstr>WC_Equity</vt:lpstr>
      <vt:lpstr>WC_Equity_Column</vt:lpstr>
      <vt:lpstr>WC_Interest_rate</vt:lpstr>
      <vt:lpstr>WC_Interest_Rate_Column</vt:lpstr>
      <vt:lpstr>WC_ISIN_Lookup</vt:lpstr>
      <vt:lpstr>'Option rights'!XHEL_Issuers</vt:lpstr>
    </vt:vector>
  </TitlesOfParts>
  <Company>The Nasdaq OMX Group,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Juha Manu</dc:creator>
  <cp:lastModifiedBy>Ieva Statkonė</cp:lastModifiedBy>
  <cp:lastPrinted>2022-05-31T10:22:03Z</cp:lastPrinted>
  <dcterms:created xsi:type="dcterms:W3CDTF">2010-06-11T13:43:43Z</dcterms:created>
  <dcterms:modified xsi:type="dcterms:W3CDTF">2026-09-14T12:39:44Z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fe63fdbc-9223-49ac-a12c-b8ae101f8b2d_Enabled">
    <vt:lpwstr>true</vt:lpwstr>
  </property>
  <property fmtid="{D5CDD505-2E9C-101B-9397-08002B2CF9AE}" pid="4" name="MSIP_Label_fe63fdbc-9223-49ac-a12c-b8ae101f8b2d_SetDate">
    <vt:lpwstr>2022-02-22T07:15:16Z</vt:lpwstr>
  </property>
  <property fmtid="{D5CDD505-2E9C-101B-9397-08002B2CF9AE}" pid="5" name="MSIP_Label_fe63fdbc-9223-49ac-a12c-b8ae101f8b2d_Method">
    <vt:lpwstr>Standard</vt:lpwstr>
  </property>
  <property fmtid="{D5CDD505-2E9C-101B-9397-08002B2CF9AE}" pid="6" name="MSIP_Label_fe63fdbc-9223-49ac-a12c-b8ae101f8b2d_Name">
    <vt:lpwstr>Nasdaq Communication​</vt:lpwstr>
  </property>
  <property fmtid="{D5CDD505-2E9C-101B-9397-08002B2CF9AE}" pid="7" name="MSIP_Label_fe63fdbc-9223-49ac-a12c-b8ae101f8b2d_SiteId">
    <vt:lpwstr>d0b75e95-684a-45e3-8d2d-53fa2a6a513f</vt:lpwstr>
  </property>
  <property fmtid="{D5CDD505-2E9C-101B-9397-08002B2CF9AE}" pid="8" name="MSIP_Label_fe63fdbc-9223-49ac-a12c-b8ae101f8b2d_ActionId">
    <vt:lpwstr>4fd19c7e-9fbc-4a07-b873-06511c5c5178</vt:lpwstr>
  </property>
  <property fmtid="{D5CDD505-2E9C-101B-9397-08002B2CF9AE}" pid="9" name="MSIP_Label_fe63fdbc-9223-49ac-a12c-b8ae101f8b2d_ContentBits">
    <vt:lpwstr>2</vt:lpwstr>
  </property>
  <property fmtid="{D5CDD505-2E9C-101B-9397-08002B2CF9AE}" pid="10" name="ContentTypeId">
    <vt:lpwstr>0x010100095550882448B547B4DEFADE7AA57F02</vt:lpwstr>
  </property>
  <property fmtid="{D5CDD505-2E9C-101B-9397-08002B2CF9AE}" pid="11" name="MediaServiceImageTags">
    <vt:lpwstr/>
  </property>
</Properties>
</file>