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35EDFBFE-8AA3-455D-8CBD-5DA99D1973C8}" xr6:coauthVersionLast="47" xr6:coauthVersionMax="47" xr10:uidLastSave="{00000000-0000-0000-0000-000000000000}"/>
  <bookViews>
    <workbookView xWindow="-108" yWindow="-108" windowWidth="23256" windowHeight="12456"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<sst xmlns="http://schemas.openxmlformats.org/spreadsheetml/2006/main" count="12757" uniqueCount="7782">
  <si>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</si>
  <si>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</si>
  <si>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</si>
  <si>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</si>
  <si>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</si>
  <si>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</si>
  <si>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</si>
  <si>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</si>
  <si>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</si>
  <si>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</si>
  <si>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</si>
  <si>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</si>
  <si>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</si>
  <si>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</si>
  <si>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</si>
  <si>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</si>
  <si>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</si>
  <si>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</si>
  <si>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</si>
  <si>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</si>
  <si>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</si>
  <si>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</si>
  <si>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</si>
  <si>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</si>
  <si>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</si>
  <si>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</si>
  <si>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</si>
  <si>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</si>
  <si>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</si>
  <si>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</si>
  <si>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</si>
  <si>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</si>
  <si>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</si>
  <si>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</si>
  <si>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</si>
  <si>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</si>
  <si>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</si>
  <si>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</si>
  <si>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</si>
  <si>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</si>
  <si>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</si>
  <si>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</si>
  <si>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</si>
  <si>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</si>
  <si>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</si>
  <si>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</si>
  <si>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</si>
  <si>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</si>
  <si>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</si>
  <si>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</si>
  <si>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</si>
  <si>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</si>
  <si>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</si>
  <si>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</si>
  <si>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</si>
  <si>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</si>
  <si>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</si>
  <si>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</si>
  <si>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</si>
  <si>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</si>
  <si>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</si>
  <si>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</si>
  <si>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</si>
  <si>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</si>
  <si>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</si>
  <si>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</si>
  <si>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</si>
  <si>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</si>
  <si>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</si>
  <si>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</si>
  <si>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</si>
  <si>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</si>
  <si>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</si>
  <si>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</si>
  <si>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</si>
  <si>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</si>
  <si>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</si>
  <si>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</si>
  <si>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</si>
  <si>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</si>
  <si>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</si>
  <si>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</si>
  <si>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</si>
  <si>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</si>
  <si>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</si>
  <si>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</si>
  <si>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</si>
  <si>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</si>
  <si>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</si>
  <si>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</si>
  <si>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</si>
  <si>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</si>
  <si>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</si>
  <si>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</si>
  <si>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</si>
  <si>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</si>
  <si>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</si>
  <si>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</si>
  <si>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</si>
  <si>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</si>
  <si>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</si>
  <si>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</si>
  <si>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</si>
  <si>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</si>
  <si>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</si>
  <si>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</si>
  <si>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</si>
  <si>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</si>
  <si>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</si>
  <si>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</si>
  <si>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</si>
  <si>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</si>
  <si>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</si>
  <si>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</si>
  <si>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</si>
  <si>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</si>
  <si>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</si>
  <si>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</si>
  <si>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</si>
  <si>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</si>
  <si>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</si>
  <si>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</si>
  <si>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</si>
  <si>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</si>
  <si>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</si>
  <si>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</si>
  <si>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</si>
  <si>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</si>
  <si>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</si>
  <si>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</si>
  <si>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</si>
  <si>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</si>
  <si>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</si>
  <si>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</si>
  <si>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</si>
  <si>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</si>
  <si>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</si>
  <si>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</si>
  <si>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</si>
  <si>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</si>
  <si>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</si>
  <si>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</si>
  <si>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</si>
  <si>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</si>
  <si>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</si>
  <si>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</si>
  <si>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</si>
  <si>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</si>
  <si>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</si>
  <si>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</si>
  <si>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</si>
  <si>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</si>
  <si>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</si>
  <si>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</si>
  <si>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</si>
  <si>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</si>
  <si>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</si>
  <si>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</si>
  <si>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</si>
  <si>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</si>
  <si>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</si>
  <si>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</si>
  <si>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</si>
  <si>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</si>
  <si>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</si>
  <si>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</si>
  <si>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</si>
  <si>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</si>
  <si>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</si>
  <si>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</si>
  <si>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</si>
  <si>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</si>
  <si>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</si>
  <si>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</si>
  <si>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</si>
  <si>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</si>
  <si>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</si>
  <si>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</si>
  <si>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</si>
  <si>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</si>
  <si>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</si>
  <si>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</si>
  <si>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</si>
  <si>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</si>
  <si>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</si>
  <si>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</si>
  <si>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</si>
  <si>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</si>
  <si>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</si>
  <si>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</si>
  <si>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</si>
  <si>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</si>
  <si>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</si>
  <si>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</si>
  <si>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</si>
  <si>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</si>
  <si>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</si>
  <si>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</si>
  <si>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</si>
  <si>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</si>
  <si>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</si>
  <si>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</si>
  <si>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</si>
  <si>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</si>
  <si>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</si>
  <si>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</si>
  <si>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</si>
  <si>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</si>
  <si>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</si>
  <si>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</si>
  <si>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</si>
  <si>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</si>
  <si>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</si>
  <si>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</si>
  <si>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</si>
  <si>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</si>
  <si>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</si>
  <si>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</si>
  <si>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</si>
  <si>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</si>
  <si>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</si>
  <si>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</si>
  <si>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</si>
  <si>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</si>
  <si>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</si>
  <si>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</si>
  <si>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</si>
  <si>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</si>
  <si>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</si>
  <si>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</si>
  <si>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</si>
  <si>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</si>
  <si>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</si>
  <si>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</si>
  <si>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</si>
  <si>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</si>
  <si>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</si>
  <si>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</si>
  <si>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</si>
  <si>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</si>
  <si>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</si>
  <si>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</si>
  <si>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</si>
  <si>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</si>
  <si>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</si>
  <si>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</si>
  <si>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</si>
  <si>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</si>
  <si>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</si>
  <si>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</si>
  <si>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</si>
  <si>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</si>
  <si>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</si>
  <si>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</si>
  <si>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</si>
  <si>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</si>
  <si>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</si>
  <si>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</si>
  <si>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</si>
  <si>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</si>
  <si>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</si>
  <si>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</si>
  <si>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</si>
  <si>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</si>
  <si>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</si>
  <si>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</si>
  <si>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</si>
  <si>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</si>
  <si>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</si>
  <si>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</si>
  <si>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</si>
  <si>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</si>
  <si>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</si>
  <si>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</si>
  <si>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</si>
  <si>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</si>
  <si>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</si>
  <si>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</si>
  <si>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</si>
  <si>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</si>
  <si>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</si>
  <si>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</si>
  <si>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</si>
  <si>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</si>
  <si>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</si>
  <si>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</si>
  <si>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</si>
  <si>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</si>
  <si>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</si>
  <si>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</si>
  <si>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</si>
  <si>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</si>
  <si>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</si>
  <si>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</si>
  <si>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</si>
  <si>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</si>
  <si>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</si>
  <si>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</si>
  <si>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</si>
  <si>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</si>
  <si>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</si>
  <si>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</si>
  <si>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</si>
  <si>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</si>
  <si>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</si>
  <si>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</si>
  <si>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</si>
  <si>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</si>
  <si>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</si>
  <si>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</si>
  <si>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</si>
  <si>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</si>
  <si>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</si>
  <si>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</si>
  <si>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</si>
  <si>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</si>
  <si>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</si>
  <si>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</si>
  <si>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</si>
  <si>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</si>
  <si>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</si>
  <si>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</si>
  <si>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</si>
  <si>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</si>
  <si>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</si>
  <si>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</si>
  <si>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</si>
  <si>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</si>
  <si>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</si>
  <si>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</si>
  <si>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</si>
  <si>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</si>
  <si>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</si>
  <si>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</si>
  <si>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</si>
  <si>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</si>
  <si>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</si>
  <si>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</si>
  <si>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</si>
  <si>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</si>
  <si>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</si>
  <si>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</si>
  <si>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</si>
  <si>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</si>
  <si>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</si>
  <si>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</si>
  <si>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</si>
  <si>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</si>
  <si>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</si>
  <si>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</si>
  <si>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</si>
  <si>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</si>
  <si>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</si>
  <si>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</si>
  <si>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</si>
  <si>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</si>
  <si>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</si>
  <si>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</si>
  <si>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</si>
  <si>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</si>
  <si>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</si>
  <si>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</si>
  <si>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</si>
  <si>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</si>
  <si>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</si>
  <si>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</si>
  <si>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</si>
  <si>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</si>
  <si>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</si>
  <si>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</si>
  <si>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</si>
  <si>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</si>
  <si>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</si>
  <si>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</si>
  <si>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</si>
  <si>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</si>
  <si>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</si>
  <si>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</si>
  <si>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</si>
  <si>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</si>
  <si>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</si>
  <si>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</si>
  <si>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</si>
  <si>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</si>
  <si>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</si>
  <si>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</si>
  <si>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</si>
  <si>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</si>
  <si>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</si>
  <si>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</si>
  <si>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</si>
  <si>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</si>
  <si>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</si>
  <si>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</si>
  <si>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</si>
  <si>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</si>
  <si>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</si>
  <si>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</si>
  <si>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</si>
  <si>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</si>
  <si>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</si>
  <si>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</si>
  <si>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</si>
  <si>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</si>
  <si>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</si>
  <si>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</si>
  <si>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</si>
  <si>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</si>
  <si>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</si>
  <si>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</si>
  <si>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</si>
  <si>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</si>
  <si>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</si>
  <si>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</si>
  <si>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</si>
  <si>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</si>
  <si>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</si>
  <si>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</si>
  <si>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</si>
  <si>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</si>
  <si>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</si>
  <si>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</si>
  <si>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</si>
  <si>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</si>
  <si>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</si>
  <si>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</si>
  <si>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</si>
  <si>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</si>
  <si>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</si>
  <si>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</si>
  <si>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</si>
  <si>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</si>
  <si>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</si>
  <si>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</si>
  <si>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</si>
  <si>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</si>
  <si>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</si>
  <si>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</si>
  <si>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</si>
  <si>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</si>
  <si>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</si>
  <si>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</si>
  <si>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</si>
  <si>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</si>
  <si>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</si>
  <si>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</si>
  <si>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</si>
  <si>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</si>
  <si>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</si>
  <si>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</si>
  <si>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</si>
  <si>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</si>
  <si>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</si>
  <si>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</si>
  <si>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</si>
  <si>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</si>
  <si>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</si>
  <si>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</si>
  <si>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</si>
  <si>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</si>
  <si>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</si>
  <si>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</si>
  <si>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</si>
  <si>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</si>
  <si>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</si>
  <si>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</si>
  <si>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</si>
  <si>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</si>
  <si>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</si>
  <si>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</si>
  <si>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</si>
  <si>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</si>
  <si>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</si>
  <si>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</si>
  <si>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</si>
  <si>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</si>
  <si>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</si>
  <si>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</si>
  <si>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</si>
  <si>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</si>
  <si>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</si>
  <si>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</si>
  <si>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</si>
  <si>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</si>
  <si>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</si>
  <si>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</si>
  <si>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</si>
  <si>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</si>
  <si>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</si>
  <si>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</si>
  <si>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</si>
  <si>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</si>
  <si>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</si>
  <si>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</si>
  <si>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</si>
  <si>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</si>
  <si>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</si>
  <si>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</si>
  <si>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</si>
  <si>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</si>
  <si>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</si>
  <si>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</si>
  <si>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</si>
  <si>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</si>
  <si>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</si>
  <si>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</si>
  <si>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</si>
  <si>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</si>
  <si>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</si>
  <si>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</si>
  <si>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</si>
  <si>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</si>
  <si>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</si>
  <si>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</si>
  <si>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</si>
  <si>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</si>
  <si>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</si>
  <si>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</si>
  <si>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</si>
  <si>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</si>
  <si>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</si>
  <si>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</si>
  <si>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</si>
  <si>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</si>
  <si>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</si>
  <si>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</si>
  <si>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</si>
  <si>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</si>
  <si>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</si>
  <si>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</si>
  <si>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</si>
  <si>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</si>
  <si>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</si>
  <si>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</si>
  <si>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</si>
  <si>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</si>
  <si>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</si>
  <si>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</si>
  <si>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</si>
  <si>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</si>
  <si>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</si>
  <si>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</si>
  <si>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</si>
  <si>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</si>
  <si>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</si>
  <si>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</si>
  <si>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</si>
  <si>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</si>
  <si>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</si>
  <si>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</si>
  <si>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</si>
  <si>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</si>
  <si>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</si>
  <si>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</si>
  <si>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</si>
  <si>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</si>
  <si>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</si>
  <si>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</si>
  <si>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</si>
  <si>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</si>
  <si>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</si>
  <si>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</si>
  <si>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</si>
  <si>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</si>
  <si>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</si>
  <si>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</si>
  <si>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</si>
  <si>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</si>
  <si>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</si>
  <si>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</si>
  <si>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</si>
  <si>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</si>
  <si>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</si>
  <si>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</si>
  <si>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</si>
  <si>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</si>
  <si>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</si>
  <si>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</si>
  <si>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</si>
  <si>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</si>
  <si>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</si>
  <si>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</si>
  <si>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</si>
  <si>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</si>
  <si>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</si>
  <si>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</si>
  <si>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</si>
  <si>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</si>
  <si>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</si>
  <si>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</si>
  <si>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</si>
  <si>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</si>
  <si>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</si>
  <si>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</si>
  <si>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</si>
  <si>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</si>
  <si>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</si>
  <si>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</si>
  <si>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</si>
  <si>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</si>
  <si>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</si>
  <si>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</si>
  <si>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</si>
  <si>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</si>
  <si>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</si>
  <si>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</si>
  <si>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</si>
  <si>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</si>
  <si>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</si>
  <si>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</si>
  <si>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</si>
  <si>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</si>
  <si>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</si>
  <si>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</si>
  <si>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</si>
  <si>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</si>
  <si>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</si>
  <si>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</si>
  <si>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</si>
  <si>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</si>
  <si>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</si>
  <si>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</si>
  <si>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</si>
  <si>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</si>
  <si>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</si>
  <si>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</si>
  <si>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</si>
  <si>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</si>
  <si>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</si>
  <si>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</si>
  <si>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</si>
  <si>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</si>
  <si>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</si>
  <si>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</si>
  <si>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</si>
  <si>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</si>
  <si>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</si>
  <si>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</si>
  <si>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</si>
  <si>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</si>
  <si>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</si>
  <si>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</si>
  <si>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</si>
  <si>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</si>
  <si>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</si>
  <si>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</si>
  <si>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</si>
  <si>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</si>
  <si>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</si>
  <si>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</si>
  <si>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</si>
  <si>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</si>
  <si>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</si>
  <si>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</si>
  <si>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</si>
  <si>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</si>
  <si>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</si>
  <si>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</si>
  <si>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</si>
  <si>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</si>
  <si>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</si>
  <si>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</si>
  <si>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</si>
  <si>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</si>
  <si>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</si>
  <si>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</si>
  <si>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</si>
  <si>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</si>
  <si>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</si>
  <si>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</si>
  <si>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</si>
  <si>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</si>
  <si>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</si>
  <si>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</si>
  <si>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</si>
  <si>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</si>
  <si>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</si>
  <si>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</si>
  <si>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</si>
  <si>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</si>
  <si>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</si>
  <si>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</si>
  <si>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</si>
  <si>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</si>
  <si>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</si>
  <si>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</si>
  <si>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</si>
  <si>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</si>
  <si>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</si>
  <si>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</si>
  <si>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</si>
  <si>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</si>
  <si>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</si>
  <si>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</si>
  <si>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</si>
  <si>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</si>
  <si>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</si>
  <si>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</si>
  <si>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</si>
  <si>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</si>
  <si>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</si>
  <si>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</si>
  <si>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</si>
  <si>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</si>
  <si>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</si>
  <si>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</si>
  <si>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</si>
  <si>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</si>
  <si>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</si>
  <si>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</si>
  <si>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</si>
  <si>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</si>
  <si>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</si>
  <si>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</si>
  <si>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</si>
  <si>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</si>
  <si>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</si>
  <si>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</si>
  <si>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</si>
  <si>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</si>
  <si>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</si>
  <si>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</si>
  <si>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</si>
  <si>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</si>
  <si>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</si>
  <si>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</si>
  <si>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</si>
  <si>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</si>
  <si>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</si>
  <si>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</si>
  <si>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</si>
  <si>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</si>
  <si>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</si>
  <si>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</si>
  <si>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</si>
  <si>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</si>
  <si>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</si>
  <si>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</si>
  <si>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</si>
  <si>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</si>
  <si>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</si>
  <si>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</si>
  <si>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</si>
  <si>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</si>
  <si>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</si>
  <si>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</si>
  <si>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</si>
  <si>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</si>
  <si>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</si>
  <si>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</si>
  <si>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</si>
  <si>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</si>
  <si>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</si>
  <si>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</si>
  <si>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</si>
  <si>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</si>
  <si>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</si>
  <si>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</si>
  <si>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</si>
  <si>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</si>
  <si>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</si>
  <si>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</si>
  <si>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</si>
  <si>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</si>
  <si>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</si>
  <si>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</si>
  <si>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</si>
  <si>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</si>
  <si>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</si>
  <si>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</si>
  <si>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</si>
  <si>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</si>
  <si>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</si>
  <si>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</si>
  <si>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</si>
  <si>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</si>
  <si>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</si>
  <si>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</si>
  <si>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</si>
  <si>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</si>
  <si>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</si>
  <si>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</si>
  <si>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</si>
  <si>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</si>
  <si>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</si>
  <si>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</si>
  <si>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</si>
  <si>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</si>
  <si>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</si>
  <si>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</si>
  <si>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</si>
  <si>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</si>
  <si>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</si>
  <si>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</si>
  <si>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</si>
  <si>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</si>
  <si>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</si>
  <si>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</si>
  <si>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</si>
  <si>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</si>
  <si>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</si>
  <si>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</si>
  <si>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</si>
  <si>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</si>
  <si>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</si>
  <si>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</si>
  <si>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</si>
  <si>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</si>
  <si>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</si>
  <si>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</si>
  <si>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</si>
  <si>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</si>
  <si>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</si>
  <si>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</si>
  <si>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</si>
  <si>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</si>
  <si>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</si>
  <si>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</si>
  <si>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</si>
  <si>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</si>
  <si>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</si>
  <si>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</si>
  <si>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</si>
  <si>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</si>
  <si>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</si>
  <si>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</si>
  <si>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</si>
  <si>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</si>
  <si>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</si>
  <si>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</si>
  <si>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</si>
  <si>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</si>
  <si>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</si>
  <si>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</si>
  <si>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</si>
  <si>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</si>
  <si>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</si>
  <si>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</si>
  <si>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</si>
  <si>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</si>
  <si>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</si>
  <si>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</si>
  <si>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</si>
  <si>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</si>
  <si>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</si>
  <si>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</si>
  <si>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</si>
  <si>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</si>
  <si>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</si>
  <si>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</si>
  <si>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</si>
  <si>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</si>
  <si>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</si>
  <si>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</si>
  <si>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</si>
  <si>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</si>
  <si>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</si>
  <si>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</si>
  <si>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</si>
  <si>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</si>
  <si>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</si>
  <si>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</si>
  <si>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</si>
  <si>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</si>
  <si>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</si>
  <si>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</si>
  <si>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</si>
  <si>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</si>
  <si>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</si>
  <si>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</si>
  <si>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</si>
  <si>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</si>
  <si>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</si>
  <si>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</si>
  <si>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</si>
  <si>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</si>
  <si>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</si>
  <si>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</si>
  <si>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</si>
  <si>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</si>
  <si>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</si>
  <si>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</si>
  <si>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</si>
  <si>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</si>
  <si>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</si>
  <si>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</si>
  <si>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</si>
  <si>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</si>
  <si>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</si>
  <si>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</si>
  <si>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</si>
  <si>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</si>
  <si>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</si>
  <si>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</si>
  <si>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</si>
  <si>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</si>
  <si>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</si>
  <si>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</si>
  <si>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</si>
  <si>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</si>
  <si>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</si>
  <si>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</si>
  <si>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</si>
  <si>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</si>
  <si>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</si>
  <si>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</si>
  <si>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</si>
  <si>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</si>
  <si>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</si>
  <si>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</si>
  <si>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</si>
  <si>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</si>
  <si>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</si>
  <si>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</si>
  <si>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</si>
  <si>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</si>
  <si>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</si>
  <si>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</si>
  <si>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</si>
  <si>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</si>
  <si>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</si>
  <si>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</si>
  <si>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</si>
  <si>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</si>
  <si>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</si>
  <si>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</si>
  <si>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</si>
  <si>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</si>
  <si>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</si>
  <si>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</si>
  <si>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</si>
  <si>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</si>
  <si>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</si>
  <si>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</si>
  <si>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</si>
  <si>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</si>
  <si>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</si>
  <si>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</si>
  <si>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</si>
  <si>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</si>
  <si>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</si>
  <si>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</si>
  <si>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</si>
  <si>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</si>
  <si>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</si>
  <si>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</si>
  <si>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</si>
  <si>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</si>
  <si>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</si>
  <si>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</si>
  <si>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</si>
  <si>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</si>
  <si>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</si>
  <si>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</si>
  <si>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</si>
  <si>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</si>
  <si>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</si>
  <si>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</si>
  <si>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</si>
  <si>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</si>
  <si>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</si>
  <si>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</si>
  <si>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</si>
  <si>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</si>
  <si>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</si>
  <si>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</si>
  <si>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</si>
  <si>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</si>
  <si>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</si>
  <si>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</si>
  <si>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</si>
  <si>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</si>
  <si>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</si>
  <si>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</si>
  <si>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</si>
  <si>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</si>
  <si>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</si>
  <si>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</si>
  <si>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</si>
  <si>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</si>
  <si>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</si>
  <si>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</si>
  <si>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</si>
  <si>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</si>
  <si>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</si>
  <si>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</si>
  <si>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</si>
  <si>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</si>
  <si>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</si>
  <si>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</si>
  <si>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</si>
  <si>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</si>
  <si>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</si>
  <si>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</si>
  <si>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</si>
  <si>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</si>
  <si>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</si>
  <si>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</si>
  <si>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</si>
  <si>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</si>
  <si>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</si>
  <si>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</si>
  <si>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</si>
  <si>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</si>
  <si>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</si>
  <si>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</si>
  <si>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</si>
  <si>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</si>
  <si>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</si>
  <si>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</si>
  <si>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</si>
  <si>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</si>
  <si>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</si>
  <si>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</si>
  <si>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</si>
  <si>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</si>
  <si>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</si>
  <si>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</si>
  <si>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</si>
  <si>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</si>
  <si>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</si>
  <si>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</si>
  <si>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</si>
  <si>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</si>
  <si>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</si>
  <si>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</si>
  <si>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</si>
  <si>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</si>
  <si>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</si>
  <si>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</si>
  <si>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</si>
  <si>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</si>
  <si>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</si>
  <si>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</si>
  <si>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</si>
  <si>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</si>
  <si>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</si>
  <si>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</si>
  <si>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</si>
  <si>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</si>
  <si>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</si>
  <si>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</si>
  <si>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</si>
  <si>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</si>
  <si>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</si>
  <si>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</si>
  <si>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</si>
  <si>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</si>
  <si>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</si>
  <si>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</si>
  <si>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</si>
  <si>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</si>
  <si>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</si>
  <si>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</si>
  <si>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</si>
  <si>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</si>
  <si>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</si>
  <si>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</si>
  <si>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</si>
  <si>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</si>
  <si>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</si>
  <si>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</si>
  <si>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</si>
  <si>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</si>
  <si>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</si>
  <si>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</si>
  <si>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</si>
  <si>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</si>
  <si>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</si>
  <si>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</si>
  <si>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</si>
  <si>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</si>
  <si>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</si>
  <si>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</si>
  <si>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</si>
  <si>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</si>
  <si>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</si>
  <si>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</si>
  <si>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</si>
  <si>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</si>
  <si>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</si>
  <si>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</si>
  <si>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</si>
  <si>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</si>
  <si>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</si>
  <si>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</si>
  <si>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</si>
  <si>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</si>
  <si>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</si>
  <si>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</si>
  <si>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</si>
  <si>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</si>
  <si>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</si>
  <si>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</si>
  <si>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</si>
  <si>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</si>
  <si>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</si>
  <si>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</si>
  <si>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</si>
  <si>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</si>
  <si>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</si>
  <si>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</si>
  <si>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</si>
  <si>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</si>
  <si>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</si>
  <si>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</si>
  <si>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</si>
  <si>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</si>
  <si>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</si>
  <si>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</si>
  <si>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</si>
  <si>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</si>
  <si>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</si>
  <si>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</si>
  <si>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</si>
  <si>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</si>
  <si>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</si>
  <si>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</si>
  <si>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</si>
  <si>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</si>
  <si>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</si>
  <si>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</si>
  <si>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</si>
  <si>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</si>
  <si>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</si>
  <si>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</si>
  <si>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</si>
  <si>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</si>
  <si>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</si>
  <si>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</si>
  <si>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</si>
  <si>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</si>
  <si>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</si>
  <si>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</si>
  <si>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</si>
  <si>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</si>
  <si>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</si>
  <si>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</si>
  <si>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</si>
  <si>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</si>
  <si>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</si>
  <si>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</si>
  <si>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</si>
  <si>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</si>
  <si>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</si>
  <si>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</si>
  <si>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</si>
  <si>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</si>
  <si>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</si>
  <si>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</si>
  <si>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</si>
  <si>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</si>
  <si>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</si>
  <si>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</si>
  <si>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</si>
  <si>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</si>
  <si>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</si>
  <si>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</si>
  <si>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</si>
  <si>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</si>
  <si>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</si>
  <si>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</si>
  <si>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</si>
  <si>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</si>
  <si>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</si>
  <si>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</si>
  <si>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</si>
  <si>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</si>
  <si>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</si>
  <si>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</si>
  <si>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</si>
  <si>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</si>
  <si>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</si>
  <si>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</si>
  <si>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</si>
  <si>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</si>
  <si>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</si>
  <si>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</si>
  <si>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</si>
  <si>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</si>
  <si>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</si>
  <si>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</si>
  <si>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</si>
  <si>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</si>
  <si>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</si>
  <si>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</si>
  <si>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</si>
  <si>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</si>
  <si>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</si>
  <si>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</si>
  <si>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</si>
  <si>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</si>
  <si>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</si>
  <si>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</si>
  <si>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</si>
  <si>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</si>
  <si>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</si>
  <si>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</si>
  <si>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</si>
  <si>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</si>
  <si>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</si>
  <si>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</si>
  <si>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</si>
  <si>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</si>
  <si>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</si>
  <si>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</si>
  <si>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</si>
  <si>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</si>
  <si>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</si>
  <si>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</si>
  <si>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</si>
  <si>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</si>
  <si>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</si>
  <si>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</si>
  <si>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</si>
  <si>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</si>
  <si>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</si>
  <si>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</si>
  <si>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</si>
  <si>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</si>
  <si>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</si>
  <si>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</si>
  <si>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</si>
  <si>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</si>
  <si>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</si>
  <si>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</si>
  <si>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</si>
  <si>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</si>
  <si>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</si>
  <si>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</si>
  <si>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</si>
  <si>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</si>
  <si>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</si>
  <si>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</si>
  <si>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</si>
  <si>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</si>
  <si>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</si>
  <si>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</si>
  <si>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</si>
  <si>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</si>
  <si>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</si>
  <si>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</si>
  <si>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</si>
  <si>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</si>
  <si>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</si>
  <si>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</si>
  <si>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</si>
  <si>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</si>
  <si>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</si>
  <si>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</si>
  <si>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</si>
  <si>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</si>
  <si>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</si>
  <si>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</si>
  <si>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</si>
  <si>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</si>
  <si>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</si>
  <si>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</si>
  <si>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</si>
  <si>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</si>
  <si>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</si>
  <si>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</si>
  <si>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</si>
  <si>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</si>
  <si>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</si>
  <si>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</si>
  <si>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</si>
  <si>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</si>
  <si>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</si>
  <si>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</si>
  <si>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</si>
  <si>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</si>
  <si>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</si>
  <si>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</si>
  <si>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</si>
  <si>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</si>
  <si>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</si>
  <si>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</si>
  <si>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</si>
  <si>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</si>
  <si>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</si>
  <si>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</si>
  <si>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</si>
  <si>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</si>
  <si>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</si>
  <si>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</si>
  <si>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</si>
  <si>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</si>
  <si>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</si>
  <si>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</si>
  <si>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</si>
  <si>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</si>
  <si>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</si>
  <si>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</si>
  <si>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</si>
  <si>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</si>
  <si>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</si>
  <si>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</si>
  <si>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</si>
  <si>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</si>
  <si>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</si>
  <si>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</si>
  <si>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</si>
  <si>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</si>
  <si>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</si>
  <si>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</si>
  <si>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</si>
  <si>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</si>
  <si>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</si>
  <si>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</si>
  <si>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</si>
  <si>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</si>
  <si>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</si>
  <si>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</si>
  <si>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</si>
  <si>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</si>
  <si>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</si>
  <si>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</si>
  <si>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</si>
  <si>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</si>
  <si>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</si>
  <si>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</si>
  <si>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</si>
  <si>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</si>
  <si>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</si>
  <si>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</si>
  <si>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</si>
  <si>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</si>
  <si>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</si>
  <si>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</si>
  <si>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</si>
  <si>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</si>
  <si>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</si>
  <si>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</si>
  <si>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</si>
  <si>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</si>
  <si>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</si>
  <si>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</si>
  <si>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</si>
  <si>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</si>
  <si>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</si>
  <si>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</si>
  <si>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</si>
  <si>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</si>
  <si>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</si>
  <si>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</si>
  <si>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</si>
  <si>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</si>
  <si>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</si>
  <si>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</si>
  <si>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</si>
  <si>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</si>
  <si>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</si>
  <si>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</si>
  <si>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</si>
  <si>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</si>
  <si>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</si>
  <si>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</si>
  <si>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</si>
  <si>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</si>
  <si>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</si>
  <si>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</si>
  <si>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</si>
  <si>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</si>
  <si>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</si>
  <si>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</si>
  <si>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</si>
  <si>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</si>
  <si>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</si>
  <si>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</si>
  <si>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</si>
  <si>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</si>
  <si>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</si>
  <si>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</si>
  <si>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</si>
  <si>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</si>
  <si>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</si>
  <si>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</si>
  <si>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</si>
  <si>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</si>
  <si>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</si>
  <si>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</si>
  <si>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</si>
  <si>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</si>
  <si>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</si>
  <si>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</si>
  <si>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</si>
  <si>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</si>
  <si>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</si>
  <si>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</si>
  <si>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</si>
  <si>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</si>
  <si>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</si>
  <si>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</si>
  <si>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</si>
  <si>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</si>
  <si>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</si>
  <si>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</si>
  <si>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</si>
  <si>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</si>
  <si>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</si>
  <si>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</si>
  <si>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</si>
  <si>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</si>
  <si>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</si>
  <si>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</si>
  <si>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</si>
  <si>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</si>
  <si>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</si>
  <si>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</si>
  <si>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</si>
  <si>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</si>
  <si>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</si>
  <si>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</si>
  <si>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</si>
  <si>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</si>
  <si>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</si>
  <si>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</si>
  <si>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</si>
  <si>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</si>
  <si>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</si>
  <si>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</si>
  <si>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</si>
  <si>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</si>
  <si>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</si>
  <si>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</si>
  <si>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</si>
  <si>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</si>
  <si>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</si>
  <si>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</si>
  <si>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</si>
  <si>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</si>
  <si>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</si>
  <si>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</si>
  <si>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</si>
  <si>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</si>
  <si>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</si>
  <si>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</si>
  <si>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</si>
  <si>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</si>
  <si>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</si>
  <si>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</si>
  <si>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</si>
  <si>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</si>
  <si>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</si>
  <si>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</si>
  <si>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</si>
  <si>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</si>
  <si>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</si>
  <si>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</si>
  <si>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</si>
  <si>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</si>
  <si>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</si>
  <si>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</si>
  <si>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</si>
  <si>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</si>
  <si>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</si>
  <si>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</si>
  <si>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</si>
  <si>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</si>
  <si>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</si>
  <si>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</si>
  <si>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</si>
  <si>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</si>
  <si>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</si>
  <si>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</si>
  <si>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</si>
  <si>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</si>
  <si>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</si>
  <si>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</si>
  <si>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</si>
  <si>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</si>
  <si>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</si>
  <si>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</si>
  <si>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</si>
  <si>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</si>
  <si>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</si>
  <si>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</si>
  <si>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</si>
  <si>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</si>
  <si>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</si>
  <si>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</si>
  <si>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</si>
  <si>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</si>
  <si>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</si>
  <si>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</si>
  <si>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</si>
  <si>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</si>
  <si>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</si>
  <si>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</si>
  <si>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</si>
  <si>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</si>
  <si>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</si>
  <si>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</si>
  <si>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</si>
  <si>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</si>
  <si>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</si>
  <si>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</si>
  <si>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</si>
  <si>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</si>
  <si>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</si>
  <si>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</si>
  <si>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</si>
  <si>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</si>
  <si>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</si>
  <si>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</si>
  <si>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</si>
  <si>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</si>
  <si>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</si>
  <si>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</si>
  <si>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</si>
  <si>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</si>
  <si>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</si>
  <si>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</si>
  <si>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</si>
  <si>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</si>
  <si>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</si>
  <si>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</si>
  <si>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</si>
  <si>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</si>
  <si>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</si>
  <si>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</si>
  <si>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</si>
  <si>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</si>
  <si>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</si>
  <si>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</si>
  <si>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</si>
  <si>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</si>
  <si>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</si>
  <si>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</si>
  <si>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</si>
  <si>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</si>
  <si>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</si>
  <si>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</si>
  <si>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</si>
  <si>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</si>
  <si>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</si>
  <si>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</si>
  <si>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</si>
  <si>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</si>
  <si>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</si>
  <si>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</si>
  <si>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</si>
  <si>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</si>
  <si>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</si>
  <si>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</si>
  <si>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</si>
  <si>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</si>
  <si>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</si>
  <si>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</si>
  <si>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</si>
  <si>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</si>
  <si>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</si>
  <si>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</si>
  <si>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</si>
  <si>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</si>
  <si>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</si>
  <si>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</si>
  <si>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</si>
  <si>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</si>
  <si>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</si>
  <si>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</si>
  <si>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</si>
  <si>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</si>
  <si>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</si>
  <si>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</si>
  <si>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</si>
  <si>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</si>
  <si>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</si>
  <si>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</si>
  <si>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</si>
  <si>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</si>
  <si>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</si>
  <si>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</si>
  <si>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</si>
  <si>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</si>
  <si>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</si>
  <si>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</si>
  <si>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</si>
  <si>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</si>
  <si>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</si>
  <si>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</si>
  <si>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</si>
  <si>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</si>
  <si>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</si>
  <si>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</si>
  <si>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</si>
  <si>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</si>
  <si>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</si>
  <si>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</si>
  <si>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</si>
  <si>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</si>
  <si>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</si>
  <si>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</si>
  <si>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</si>
  <si>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</si>
  <si>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</si>
  <si>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</si>
  <si>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</si>
  <si>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</si>
  <si>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</si>
  <si>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</si>
  <si>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</si>
  <si>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</si>
  <si>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</si>
  <si>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</si>
  <si>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</si>
  <si>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</si>
  <si>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</si>
  <si>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</si>
  <si>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</si>
  <si>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</si>
  <si>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</si>
  <si>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</si>
  <si>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</si>
  <si>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</si>
  <si>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</si>
  <si>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</si>
  <si>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</si>
  <si>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</si>
  <si>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</si>
  <si>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</si>
  <si>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</si>
  <si>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</si>
  <si>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</si>
  <si>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</si>
  <si>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</si>
  <si>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</si>
  <si>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</si>
  <si>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</si>
  <si>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</si>
  <si>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</si>
  <si>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</si>
  <si>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</si>
  <si>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</si>
  <si>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</si>
  <si>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</si>
  <si>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</si>
  <si>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</si>
  <si>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</si>
  <si>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</si>
  <si>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</si>
  <si>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</si>
  <si>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</si>
  <si>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</si>
  <si>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</si>
  <si>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</si>
  <si>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</si>
  <si>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</si>
  <si>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</si>
  <si>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</si>
  <si>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</si>
  <si>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</si>
  <si>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</si>
  <si>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</si>
  <si>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</si>
  <si>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</si>
  <si>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</si>
  <si>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</si>
  <si>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</si>
  <si>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</si>
  <si>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</si>
  <si>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</si>
  <si>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</si>
  <si>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</si>
  <si>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</si>
  <si>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</si>
  <si>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</si>
  <si>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</si>
  <si>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</si>
  <si>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</si>
  <si>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</si>
  <si>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</si>
  <si>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</si>
  <si>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</si>
  <si>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</si>
  <si>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</si>
  <si>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</si>
  <si>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</si>
  <si>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</si>
  <si>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</si>
  <si>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</si>
  <si>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</si>
  <si>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</si>
  <si>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</si>
  <si>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</si>
  <si>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</si>
  <si>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</si>
  <si>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</si>
  <si>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</si>
  <si>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</si>
  <si>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</si>
  <si>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</si>
  <si>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</si>
  <si>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</si>
  <si>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</si>
  <si>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</si>
  <si>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</si>
  <si>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</si>
  <si>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</si>
  <si>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</si>
  <si>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</si>
  <si>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</si>
  <si>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</si>
  <si>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</si>
  <si>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</si>
  <si>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</si>
  <si>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</si>
  <si>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</si>
  <si>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</si>
  <si>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</si>
  <si>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</si>
  <si>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</si>
  <si>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</si>
  <si>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</si>
  <si>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</si>
  <si>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</si>
  <si>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</si>
  <si>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</si>
  <si>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</si>
  <si>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</si>
  <si>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</si>
  <si>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</si>
  <si>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</si>
  <si>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</si>
  <si>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</si>
  <si>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</si>
  <si>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</si>
  <si>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</si>
  <si>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</si>
  <si>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</si>
  <si>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</si>
  <si>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</si>
  <si>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</si>
  <si>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</si>
  <si>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</si>
  <si>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</si>
  <si>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</si>
  <si>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</si>
  <si>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</si>
  <si>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</si>
  <si>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</si>
  <si>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</si>
  <si>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</si>
  <si>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</si>
  <si>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</si>
  <si>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</si>
  <si>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</si>
  <si>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</si>
  <si>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</si>
  <si>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</si>
  <si>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</si>
  <si>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</si>
  <si>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</si>
  <si>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</si>
  <si>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</si>
  <si>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</si>
  <si>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</si>
  <si>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</si>
  <si>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</si>
  <si>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</si>
  <si>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</si>
  <si>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</si>
  <si>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</si>
  <si>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</si>
  <si>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</si>
  <si>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</si>
  <si>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</si>
  <si>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</si>
  <si>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</si>
  <si>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</si>
  <si>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</si>
  <si>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</si>
  <si>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</si>
  <si>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</si>
  <si>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</si>
  <si>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</si>
  <si>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</si>
  <si>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</si>
  <si>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</si>
  <si>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</si>
  <si>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</si>
  <si>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</si>
  <si>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</si>
  <si>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</si>
  <si>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</si>
  <si>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</si>
  <si>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</si>
  <si>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</si>
  <si>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</si>
  <si>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</si>
  <si>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</si>
  <si>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</si>
  <si>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</si>
  <si>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</si>
  <si>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</si>
  <si>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</si>
  <si>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</si>
  <si>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</si>
  <si>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</si>
  <si>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</si>
  <si>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</si>
  <si>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</si>
  <si>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</si>
  <si>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</si>
  <si>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</si>
  <si>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</si>
  <si>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</si>
  <si>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</si>
  <si>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</si>
  <si>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</si>
  <si>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</si>
  <si>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</si>
  <si>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</si>
  <si>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</si>
  <si>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</si>
  <si>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</si>
  <si>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</si>
  <si>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</si>
  <si>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</si>
  <si>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</si>
  <si>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</si>
  <si>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</si>
  <si>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</si>
  <si>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</si>
  <si>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</si>
  <si>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</si>
  <si>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</si>
  <si>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</si>
  <si>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</si>
  <si>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</si>
  <si>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</si>
  <si>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</si>
  <si>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</si>
  <si>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</si>
  <si>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</si>
  <si>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</si>
  <si>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</si>
  <si>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</si>
  <si>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</si>
  <si>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</si>
  <si>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</si>
  <si>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</si>
  <si>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</si>
  <si>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</si>
  <si>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</si>
  <si>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</si>
  <si>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</si>
  <si>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</si>
  <si>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</si>
  <si>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</si>
  <si>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</si>
  <si>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</si>
  <si>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</si>
  <si>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</si>
  <si>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</si>
  <si>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</si>
  <si>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</si>
  <si>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</si>
  <si>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</si>
  <si>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</si>
  <si>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</si>
  <si>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</si>
  <si>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</si>
  <si>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</si>
  <si>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</si>
  <si>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</si>
  <si>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</si>
  <si>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</si>
  <si>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</si>
  <si>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</si>
  <si>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</si>
  <si>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</si>
  <si>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</si>
  <si>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</si>
  <si>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</si>
  <si>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</si>
  <si>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</si>
  <si>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</si>
  <si>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</si>
  <si>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</si>
  <si>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</si>
  <si>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</si>
  <si>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</si>
  <si>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</si>
  <si>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</si>
  <si>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</si>
  <si>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</si>
  <si>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</si>
  <si>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</si>
  <si>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</si>
  <si>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</si>
  <si>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</si>
  <si>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</si>
  <si>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</si>
  <si>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</si>
  <si>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</si>
  <si>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</si>
  <si>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</si>
  <si>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</si>
  <si>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</si>
  <si>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</si>
  <si>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</si>
  <si>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</si>
  <si>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</si>
  <si>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</si>
  <si>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</si>
  <si>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</si>
  <si>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</si>
  <si>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</si>
  <si>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</si>
  <si>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</si>
  <si>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</si>
  <si>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</si>
  <si>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</si>
  <si>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</si>
  <si>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</si>
  <si>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</si>
  <si>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</si>
  <si>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</si>
  <si>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</si>
  <si>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</si>
  <si>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</si>
  <si>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</si>
  <si>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</si>
  <si>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</si>
  <si>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</si>
  <si>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</si>
  <si>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</si>
  <si>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</si>
  <si>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</si>
  <si>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</si>
  <si>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</si>
  <si>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</si>
  <si>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</si>
  <si>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</si>
  <si>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</si>
  <si>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</si>
  <si>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</si>
  <si>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</si>
  <si>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</si>
  <si>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</si>
  <si>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</si>
  <si>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</si>
  <si>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</si>
  <si>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</si>
  <si>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</si>
  <si>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</si>
  <si>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</si>
  <si>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</si>
  <si>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</si>
  <si>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</si>
  <si>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</si>
  <si>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</si>
  <si>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</si>
  <si>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</si>
  <si>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</si>
  <si>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</si>
  <si>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</si>
  <si>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</si>
  <si>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</si>
  <si>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</si>
  <si>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</si>
  <si>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</si>
  <si>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</si>
  <si>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</si>
  <si>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</si>
  <si>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</si>
  <si>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</si>
  <si>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</si>
  <si>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</si>
  <si>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</si>
  <si>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</si>
  <si>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</si>
  <si>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</si>
  <si>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</si>
  <si>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</si>
  <si>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</si>
  <si>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</si>
  <si>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</si>
  <si>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</si>
  <si>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</si>
  <si>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</si>
  <si>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</si>
  <si>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</si>
  <si>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</si>
  <si>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</si>
  <si>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</si>
  <si>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</si>
  <si>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</si>
  <si>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</si>
  <si>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</si>
  <si>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</si>
  <si>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</si>
  <si>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</si>
  <si>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</si>
  <si>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</si>
  <si>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</si>
  <si>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</si>
  <si>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</si>
  <si>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</si>
  <si>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</si>
  <si>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</si>
  <si>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</si>
  <si>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</si>
  <si>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</si>
  <si>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</si>
  <si>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</si>
  <si>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</si>
  <si>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</si>
  <si>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</si>
  <si>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</si>
  <si>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</si>
  <si>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</si>
  <si>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</si>
  <si>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</si>
  <si>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</si>
  <si>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</si>
  <si>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</si>
  <si>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</si>
  <si>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</si>
  <si>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</si>
  <si>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</si>
  <si>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</si>
  <si>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</si>
  <si>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</si>
  <si>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</si>
  <si>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</si>
  <si>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</si>
  <si>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</si>
  <si>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</si>
  <si>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</si>
  <si>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</si>
  <si>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</si>
  <si>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</si>
  <si>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</si>
  <si>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</si>
  <si>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</si>
  <si>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</si>
  <si>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</si>
  <si>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</si>
  <si>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</si>
  <si>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</si>
  <si>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</si>
  <si>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</si>
  <si>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</si>
  <si>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</si>
  <si>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</si>
  <si>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</si>
  <si>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</si>
  <si>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</si>
  <si>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</si>
  <si>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</si>
  <si>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</si>
  <si>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</si>
  <si>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</si>
  <si>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</si>
  <si>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</si>
  <si>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</si>
  <si>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</si>
  <si>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</si>
  <si>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</si>
  <si>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</si>
  <si>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</si>
  <si>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</si>
  <si>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</si>
  <si>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</si>
  <si>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</si>
  <si>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</si>
  <si>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</si>
  <si>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</si>
  <si>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</si>
  <si>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</si>
  <si>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</si>
  <si>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</si>
  <si>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</si>
  <si>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</si>
  <si>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</si>
  <si>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</si>
  <si>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</si>
  <si>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</si>
  <si>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</si>
  <si>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</si>
  <si>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</si>
  <si>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</si>
  <si>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</si>
  <si>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</si>
  <si>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</si>
  <si>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</si>
  <si>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</si>
  <si>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</si>
  <si>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</si>
  <si>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</si>
  <si>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</si>
  <si>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</si>
  <si>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</si>
  <si>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</si>
  <si>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</si>
  <si>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</si>
  <si>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</si>
  <si>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</si>
  <si>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</si>
  <si>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</si>
  <si>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</si>
  <si>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</si>
  <si>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</si>
  <si>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</si>
  <si>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</si>
  <si>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</si>
  <si>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</si>
  <si>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</si>
  <si>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</si>
  <si>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</si>
  <si>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</si>
  <si>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</si>
  <si>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</si>
  <si>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</si>
  <si>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</si>
  <si>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</si>
  <si>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</si>
  <si>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</si>
  <si>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</si>
  <si>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</si>
  <si>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</si>
  <si>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</si>
  <si>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</si>
  <si>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</si>
  <si>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</si>
  <si>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</si>
  <si>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</si>
  <si>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</si>
  <si>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</si>
  <si>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</si>
  <si>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</si>
  <si>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</si>
  <si>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</si>
  <si>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</si>
  <si>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</si>
  <si>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</si>
  <si>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</si>
  <si>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</si>
  <si>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</si>
  <si>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</si>
  <si>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</si>
  <si>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</si>
  <si>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</si>
  <si>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</si>
  <si>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</si>
  <si>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</si>
  <si>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</si>
  <si>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</si>
  <si>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</si>
  <si>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</si>
  <si>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</si>
  <si>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</si>
  <si>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</si>
  <si>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</si>
  <si>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</si>
  <si>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</si>
  <si>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</si>
  <si>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</si>
  <si>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</si>
  <si>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</si>
  <si>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</si>
  <si>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</si>
  <si>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</si>
  <si>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</si>
  <si>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</si>
  <si>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</si>
  <si>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</si>
  <si>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</si>
  <si>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</si>
  <si>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</si>
  <si>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</si>
  <si>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</si>
  <si>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</si>
  <si>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</si>
  <si>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</si>
  <si>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</si>
  <si>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</si>
  <si>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</si>
  <si>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</si>
  <si>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</si>
  <si>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</si>
  <si>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</si>
  <si>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</si>
  <si>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</si>
  <si>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</si>
  <si>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</si>
  <si>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</si>
  <si>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</si>
  <si>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</si>
  <si>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</si>
  <si>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</si>
  <si>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</si>
  <si>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</si>
  <si>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</si>
  <si>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</si>
  <si>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</si>
  <si>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</si>
  <si>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</si>
  <si>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</si>
  <si>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</si>
  <si>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</si>
  <si>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</si>
  <si>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</si>
  <si>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</si>
  <si>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</si>
  <si>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</si>
  <si>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</si>
  <si>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</si>
  <si>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</si>
  <si>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</si>
  <si>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</si>
  <si>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</si>
  <si>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</si>
  <si>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</si>
  <si>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</si>
  <si>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</si>
  <si>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</si>
  <si>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</si>
  <si>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</si>
  <si>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</si>
  <si>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</si>
  <si>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</si>
  <si>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</si>
  <si>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</si>
  <si>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</si>
  <si>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</si>
  <si>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</si>
  <si>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</si>
  <si>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</si>
  <si>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</si>
  <si>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</si>
  <si>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</si>
  <si>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</si>
  <si>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</si>
  <si>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</si>
  <si>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</si>
  <si>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</si>
  <si>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</si>
  <si>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</si>
  <si>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</si>
  <si>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</si>
  <si>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</si>
  <si>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</si>
  <si>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</si>
  <si>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</si>
  <si>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</si>
  <si>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</si>
  <si>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</si>
  <si>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</si>
  <si>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</si>
  <si>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</si>
  <si>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</si>
  <si>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</si>
  <si>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</si>
  <si>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</si>
  <si>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</si>
  <si>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</si>
  <si>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</si>
  <si>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</si>
  <si>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</si>
  <si>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</si>
  <si>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</si>
  <si>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</si>
  <si>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</si>
  <si>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</si>
  <si>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</si>
  <si>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</si>
  <si>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</si>
  <si>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</si>
  <si>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</si>
  <si>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</si>
  <si>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</si>
  <si>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</si>
  <si>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</si>
  <si>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</si>
  <si>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</si>
  <si>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</si>
  <si>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</si>
  <si>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</si>
  <si>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</si>
  <si>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</si>
  <si>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</si>
  <si>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</si>
  <si>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</si>
  <si>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</si>
  <si>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</si>
  <si>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</si>
  <si>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</si>
  <si>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</si>
  <si>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</si>
  <si>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</si>
  <si>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</si>
  <si>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</si>
  <si>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</si>
  <si>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</si>
  <si>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</si>
  <si>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</si>
  <si>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</si>
  <si>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</si>
  <si>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</si>
  <si>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</si>
  <si>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</si>
  <si>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</si>
  <si>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</si>
  <si>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</si>
  <si>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</si>
  <si>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</si>
  <si>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</si>
  <si>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</si>
  <si>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</si>
  <si>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</si>
  <si>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</si>
  <si>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</si>
  <si>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</si>
  <si>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</si>
  <si>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</si>
  <si>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</si>
  <si>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</si>
  <si>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</si>
  <si>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</si>
  <si>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</si>
  <si>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</si>
  <si>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</si>
  <si>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</si>
  <si>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</si>
  <si>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</si>
  <si>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</si>
  <si>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</si>
  <si>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</si>
  <si>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</si>
  <si>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</si>
  <si>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</si>
  <si>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</si>
  <si>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</si>
  <si>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</si>
  <si>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</si>
  <si>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</si>
  <si>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</si>
  <si>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</si>
  <si>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</si>
  <si>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</si>
  <si>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</si>
  <si>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</si>
  <si>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</si>
  <si>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</si>
  <si>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</si>
  <si>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</si>
  <si>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</si>
  <si>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</si>
  <si>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</si>
  <si>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</si>
  <si>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</si>
  <si>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</si>
  <si>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</si>
  <si>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</si>
  <si>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</si>
  <si>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</si>
  <si>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</si>
  <si>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</si>
  <si>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</si>
  <si>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</si>
  <si>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</si>
  <si>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</si>
  <si>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</si>
  <si>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</si>
  <si>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</si>
  <si>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</si>
  <si>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</si>
  <si>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</si>
  <si>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</si>
  <si>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</si>
  <si>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</si>
  <si>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</si>
  <si>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</si>
  <si>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</si>
  <si>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</si>
  <si>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</si>
  <si>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</si>
  <si>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</si>
  <si>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</si>
  <si>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</si>
  <si>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</si>
  <si>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</si>
  <si>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</si>
  <si>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</si>
  <si>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</si>
  <si>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</si>
  <si>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</si>
  <si>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</si>
  <si>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</si>
  <si>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</si>
  <si>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</si>
  <si>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</si>
  <si>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</si>
  <si>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</si>
  <si>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</si>
  <si>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</si>
  <si>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</si>
  <si>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</si>
  <si>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</si>
  <si>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</si>
  <si>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</si>
  <si>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</si>
  <si>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</si>
  <si>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</si>
  <si>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</si>
  <si>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</si>
  <si>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</si>
  <si>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</si>
  <si>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</si>
  <si>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</si>
  <si>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</si>
  <si>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</si>
  <si>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</si>
  <si>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</si>
  <si>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</si>
  <si>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</si>
  <si>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</si>
  <si>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</si>
  <si>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</si>
  <si>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</si>
  <si>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</si>
  <si>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</si>
  <si>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</si>
  <si>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</si>
  <si>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</si>
  <si>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</si>
  <si>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</si>
  <si>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</si>
  <si>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</si>
  <si>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</si>
  <si>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</si>
  <si>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</si>
  <si>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</si>
  <si>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</si>
  <si>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</si>
  <si>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</si>
  <si>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</si>
  <si>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</si>
  <si>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</si>
  <si>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</si>
  <si>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</si>
  <si>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</si>
  <si>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</si>
  <si>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</si>
  <si>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</si>
  <si>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</si>
  <si>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</si>
  <si>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</si>
  <si>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</si>
  <si>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</si>
  <si>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</si>
  <si>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</si>
  <si>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</si>
  <si>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</si>
  <si>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</si>
  <si>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</si>
  <si>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</si>
  <si>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</si>
  <si>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</si>
  <si>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</si>
  <si>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</si>
  <si>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</si>
  <si>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</si>
  <si>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</si>
  <si>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</si>
  <si>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</si>
  <si>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</si>
  <si>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</si>
  <si>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</si>
  <si>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</si>
  <si>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</si>
  <si>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</si>
  <si>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</si>
  <si>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</si>
  <si>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</si>
  <si>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</si>
  <si>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</si>
  <si>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</si>
  <si>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</si>
  <si>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</si>
  <si>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</si>
  <si>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</si>
  <si>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</si>
  <si>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</si>
  <si>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</si>
  <si>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</si>
  <si>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</si>
  <si>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</si>
  <si>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</si>
  <si>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</si>
  <si>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</si>
  <si>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</si>
  <si>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</si>
  <si>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</si>
  <si>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</si>
  <si>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</si>
  <si>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</si>
  <si>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</si>
  <si>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</si>
  <si>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</si>
  <si>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</si>
  <si>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</si>
  <si>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</si>
  <si>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</si>
  <si>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</si>
  <si>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</si>
  <si>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</si>
  <si>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</si>
  <si>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</si>
  <si>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</si>
  <si>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</si>
  <si>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</si>
  <si>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</si>
  <si>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</si>
  <si>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</si>
  <si>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</si>
  <si>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</si>
  <si>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</si>
  <si>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</si>
  <si>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</si>
  <si>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</si>
  <si>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</si>
  <si>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</si>
  <si>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</si>
  <si>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</si>
  <si>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</si>
  <si>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</si>
  <si>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</si>
  <si>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</si>
  <si>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</si>
  <si>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</si>
  <si>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</si>
  <si>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</si>
  <si>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</si>
  <si>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</si>
  <si>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</si>
  <si>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</si>
  <si>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</si>
  <si>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</si>
  <si>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</si>
  <si>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</si>
  <si>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</si>
  <si>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</si>
  <si>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</si>
  <si>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</si>
  <si>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</si>
  <si>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</si>
  <si>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</si>
  <si>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</si>
  <si>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</si>
  <si>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</si>
  <si>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</si>
  <si>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</si>
  <si>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</si>
  <si>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</si>
  <si>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</si>
  <si>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</si>
  <si>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</si>
  <si>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</si>
  <si>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</si>
  <si>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</si>
  <si>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</si>
  <si>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</si>
  <si>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</si>
  <si>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</si>
  <si>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</si>
  <si>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</si>
  <si>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</si>
  <si>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</si>
  <si>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</si>
  <si>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</si>
  <si>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</si>
  <si>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</si>
  <si>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</si>
  <si>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</si>
  <si>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</si>
  <si>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</si>
  <si>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</si>
  <si>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</si>
  <si>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</si>
  <si>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</si>
  <si>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</si>
  <si>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</si>
  <si>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</si>
  <si>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</si>
  <si>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</si>
  <si>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</si>
  <si>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</si>
  <si>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</si>
  <si>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</si>
  <si>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</si>
  <si>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</si>
  <si>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</si>
  <si>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</si>
  <si>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</si>
  <si>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</si>
  <si>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</si>
  <si>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</si>
  <si>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</si>
  <si>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</si>
  <si>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</si>
  <si>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</si>
  <si>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</si>
  <si>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</si>
  <si>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</si>
  <si>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</si>
  <si>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</si>
  <si>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</si>
  <si>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</si>
  <si>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</si>
  <si>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</si>
  <si>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</si>
  <si>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</si>
  <si>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</si>
  <si>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</si>
  <si>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</si>
  <si>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</si>
  <si>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</si>
  <si>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</si>
  <si>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</si>
  <si>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</si>
  <si>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</si>
  <si>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</si>
  <si>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</si>
  <si>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</si>
  <si>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</si>
  <si>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</si>
  <si>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</si>
  <si>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</si>
  <si>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</si>
  <si>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</si>
  <si>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</si>
  <si>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</si>
  <si>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</si>
  <si>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</si>
  <si>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</si>
  <si>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</si>
  <si>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</si>
  <si>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</si>
  <si>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</si>
  <si>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</si>
  <si>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</si>
  <si>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</si>
  <si>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</si>
  <si>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</si>
  <si>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</si>
  <si>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</si>
  <si>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</si>
  <si>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</si>
  <si>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</si>
  <si>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</si>
  <si>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</si>
  <si>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</si>
  <si>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</si>
  <si>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</si>
  <si>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</si>
  <si>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</si>
  <si>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</si>
  <si>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</si>
  <si>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</si>
  <si>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</si>
  <si>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</si>
  <si>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</si>
  <si>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</si>
  <si>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</si>
  <si>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</si>
  <si>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</si>
  <si>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</si>
  <si>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</si>
  <si>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</si>
  <si>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</si>
  <si>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</si>
  <si>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</si>
  <si>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</si>
  <si>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</si>
  <si>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</si>
  <si>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</si>
  <si>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</si>
  <si>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</si>
  <si>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</si>
  <si>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</si>
  <si>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</si>
  <si>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</si>
  <si>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</si>
  <si>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</si>
  <si>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</si>
  <si>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</si>
  <si>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</si>
  <si>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</si>
  <si>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</si>
  <si>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</si>
  <si>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</si>
  <si>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</si>
  <si>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</si>
  <si>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</si>
  <si>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</si>
  <si>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</si>
  <si>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</si>
  <si>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</si>
  <si>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</si>
  <si>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</si>
  <si>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</si>
  <si>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</si>
  <si>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</si>
  <si>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</si>
  <si>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</si>
  <si>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</si>
  <si>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</si>
  <si>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</si>
  <si>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</si>
  <si>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</si>
  <si>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</si>
  <si>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</si>
  <si>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</si>
  <si>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</si>
  <si>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</si>
  <si>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</si>
  <si>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</si>
  <si>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</si>
  <si>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</si>
  <si>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</si>
  <si>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</si>
  <si>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</si>
  <si>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</si>
  <si>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</si>
  <si>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</si>
  <si>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</si>
  <si>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</si>
  <si>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</si>
  <si>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</si>
  <si>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</si>
  <si>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</si>
  <si>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</si>
  <si>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</si>
  <si>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</si>
  <si>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</si>
  <si>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</si>
  <si>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</si>
  <si>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</si>
  <si>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</si>
  <si>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</si>
  <si>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</si>
  <si>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</si>
  <si>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</si>
  <si>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</si>
  <si>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</si>
  <si>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</si>
  <si>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</si>
  <si>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</si>
  <si>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</si>
  <si>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</si>
  <si>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</si>
  <si>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</si>
  <si>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</si>
  <si>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</si>
  <si>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</si>
  <si>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</si>
  <si>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</si>
  <si>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</si>
  <si>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</si>
  <si>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</si>
  <si>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</si>
  <si>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</si>
  <si>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</si>
  <si>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</si>
  <si>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</si>
  <si>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</si>
  <si>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</si>
  <si>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</si>
  <si>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</si>
  <si>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</si>
  <si>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</si>
  <si>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</si>
  <si>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</si>
  <si>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</si>
  <si>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</si>
  <si>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</si>
  <si>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</si>
  <si>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</si>
  <si>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</si>
  <si>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</si>
  <si>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</si>
  <si>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</si>
  <si>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</si>
  <si>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</si>
  <si>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</si>
  <si>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</si>
  <si>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</si>
  <si>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</si>
  <si>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</si>
  <si>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</si>
  <si>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</si>
  <si>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</si>
  <si>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</si>
  <si>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</si>
  <si>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</si>
  <si>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</si>
  <si>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</si>
  <si>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</si>
  <si>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</si>
  <si>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</si>
  <si>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</si>
  <si>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</si>
  <si>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</si>
  <si>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</si>
  <si>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</si>
  <si>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</si>
  <si>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</si>
  <si>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</si>
  <si>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</si>
  <si>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</si>
  <si>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</si>
  <si>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</si>
  <si>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</si>
  <si>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</si>
  <si>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</si>
  <si>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</si>
  <si>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</si>
  <si>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</si>
  <si>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</si>
  <si>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</si>
  <si>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</si>
  <si>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</si>
  <si>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</si>
  <si>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</si>
  <si>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</si>
  <si>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</si>
  <si>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</si>
  <si>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</si>
  <si>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</si>
  <si>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</si>
  <si>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</si>
  <si>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</si>
  <si>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</si>
  <si>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</si>
  <si>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</si>
  <si>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</si>
  <si>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</si>
  <si>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</si>
  <si>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</si>
  <si>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</si>
  <si>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</si>
  <si>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</si>
  <si>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</si>
  <si>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</si>
  <si>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</si>
  <si>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</si>
  <si>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</si>
  <si>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</si>
  <si>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</si>
  <si>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</si>
  <si>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</si>
  <si>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</si>
  <si>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</si>
  <si>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</si>
  <si>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</si>
  <si>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</si>
  <si>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</si>
  <si>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</si>
  <si>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</si>
  <si>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</si>
  <si>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</si>
  <si>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</si>
  <si>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</si>
  <si>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</si>
  <si>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</si>
  <si>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</si>
  <si>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</si>
  <si>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</si>
  <si>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</si>
  <si>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</si>
  <si>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</si>
  <si>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</si>
  <si>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</si>
  <si>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</si>
  <si>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</si>
  <si>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</si>
  <si>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</si>
  <si>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</si>
  <si>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</si>
  <si>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</si>
  <si>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</si>
  <si>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</si>
  <si>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</si>
  <si>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</si>
  <si>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</si>
  <si>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</si>
  <si>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</si>
  <si>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</si>
  <si>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</si>
  <si>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</si>
  <si>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</si>
  <si>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</si>
  <si>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</si>
  <si>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</si>
  <si>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</si>
  <si>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</si>
  <si>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</si>
  <si>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</si>
  <si>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</si>
  <si>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</si>
  <si>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</si>
  <si>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</si>
  <si>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</si>
  <si>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</si>
  <si>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</si>
  <si>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</si>
  <si>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</si>
  <si>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</si>
  <si>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</si>
  <si>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</si>
  <si>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</si>
  <si>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</si>
  <si>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</si>
  <si>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</si>
  <si>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</si>
  <si>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</si>
  <si>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</si>
  <si>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</si>
  <si>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</si>
  <si>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</si>
  <si>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</si>
  <si>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</si>
  <si>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</si>
  <si>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</si>
  <si>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</si>
  <si>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</si>
  <si>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</si>
  <si>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</si>
  <si>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</si>
  <si>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</si>
  <si>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</si>
  <si>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</si>
  <si>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</si>
  <si>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</si>
  <si>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</si>
  <si>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</si>
  <si>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</si>
  <si>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</si>
  <si>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</si>
  <si>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</si>
  <si>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</si>
  <si>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</si>
  <si>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</si>
  <si>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</si>
  <si>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</si>
  <si>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</si>
  <si>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</si>
  <si>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</si>
  <si>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</si>
  <si>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</si>
  <si>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</si>
  <si>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</si>
  <si>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</si>
  <si>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</si>
  <si>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</si>
  <si>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</si>
  <si>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</si>
  <si>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</si>
  <si>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</si>
  <si>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</si>
  <si>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</si>
  <si>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</si>
  <si>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</si>
  <si>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</si>
  <si>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</si>
  <si>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</si>
  <si>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</si>
  <si>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</si>
  <si>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</si>
  <si>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</si>
  <si>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</si>
  <si>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</si>
  <si>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</si>
  <si>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</si>
  <si>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</si>
  <si>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</si>
  <si>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</si>
  <si>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</si>
  <si>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</si>
  <si>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</si>
  <si>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</si>
  <si>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</si>
  <si>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</si>
  <si>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</si>
  <si>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</si>
  <si>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</si>
  <si>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</si>
  <si>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</si>
  <si>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</si>
  <si>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</si>
  <si>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</si>
  <si>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</si>
  <si>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</si>
  <si>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</si>
  <si>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</si>
  <si>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</si>
  <si>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</si>
  <si>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</si>
  <si>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</si>
  <si>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</si>
  <si>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</si>
  <si>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</si>
  <si>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</si>
  <si>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</si>
  <si>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</si>
  <si>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</si>
  <si>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</si>
  <si>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</si>
  <si>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</si>
  <si>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</si>
  <si>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</si>
  <si>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</si>
  <si>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</si>
  <si>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</si>
  <si>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</si>
  <si>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</si>
  <si>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</si>
  <si>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</si>
  <si>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</si>
  <si>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</si>
  <si>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</si>
  <si>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</si>
  <si>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</si>
  <si>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</si>
  <si>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</si>
  <si>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</si>
  <si>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</si>
  <si>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</si>
  <si>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</si>
  <si>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</si>
  <si>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</si>
  <si>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</si>
  <si>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</si>
  <si>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</si>
  <si>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</si>
  <si>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</si>
  <si>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</si>
  <si>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</si>
  <si>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</si>
  <si>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</si>
  <si>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</si>
  <si>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</si>
  <si>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</si>
  <si>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</si>
  <si>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</si>
  <si>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</si>
  <si>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</si>
  <si>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</si>
  <si>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</si>
  <si>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</si>
  <si>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</si>
  <si>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</si>
  <si>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</si>
  <si>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</si>
  <si>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</si>
  <si>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</si>
  <si>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</si>
  <si>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</si>
  <si>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</si>
  <si>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</si>
  <si>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</si>
  <si>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</si>
  <si>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</si>
  <si>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</si>
  <si>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</si>
  <si>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</si>
  <si>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</si>
  <si>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</si>
  <si>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</si>
  <si>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</si>
  <si>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</si>
  <si>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</si>
  <si>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</si>
  <si>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</si>
  <si>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</si>
  <si>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</si>
  <si>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</si>
  <si>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</si>
  <si>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</si>
  <si>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</si>
  <si>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</si>
  <si>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</si>
  <si>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</si>
  <si>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</si>
  <si>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</si>
  <si>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</si>
  <si>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</si>
  <si>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</si>
  <si>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</si>
  <si>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</si>
  <si>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</si>
  <si>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</si>
  <si>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</si>
  <si>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</si>
  <si>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</si>
  <si>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</si>
  <si>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</si>
  <si>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</si>
  <si>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</si>
  <si>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</si>
  <si>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</si>
  <si>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</si>
  <si>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</si>
  <si>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</si>
  <si>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</si>
  <si>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</si>
  <si>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</si>
  <si>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</si>
  <si>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</si>
  <si>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</si>
  <si>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</si>
  <si>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</si>
  <si>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</si>
  <si>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</si>
  <si>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</si>
  <si>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</si>
  <si>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</si>
  <si>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</si>
  <si>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</si>
  <si>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</si>
  <si>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</si>
  <si>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</si>
  <si>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</si>
  <si>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</si>
  <si>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</si>
  <si>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</si>
  <si>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</si>
  <si>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</si>
  <si>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</si>
  <si>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</si>
  <si>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</si>
  <si>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</si>
  <si>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</si>
  <si>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</si>
  <si>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</si>
  <si>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</si>
  <si>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</si>
  <si>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</si>
  <si>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</si>
  <si>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</si>
  <si>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</si>
  <si>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</si>
  <si>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</si>
  <si>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</si>
  <si>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</si>
  <si>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</si>
  <si>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</si>
  <si>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</si>
  <si>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</si>
  <si>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</si>
  <si>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</si>
  <si>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</si>
  <si>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</si>
  <si>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</si>
  <si>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</si>
  <si>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</si>
  <si>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</si>
  <si>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</si>
  <si>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</si>
  <si>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</si>
  <si>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</si>
  <si>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</si>
  <si>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</si>
  <si>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</si>
  <si>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</si>
  <si>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</si>
  <si>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</si>
  <si>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</si>
  <si>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</si>
  <si>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</si>
  <si>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</si>
  <si>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</si>
  <si>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</si>
  <si>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</si>
  <si>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</si>
  <si>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</si>
  <si>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</si>
  <si>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</si>
  <si>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</si>
  <si>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</si>
  <si>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</si>
  <si>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</si>
  <si>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</si>
  <si>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</si>
  <si>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</si>
  <si>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</si>
  <si>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</si>
  <si>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</si>
  <si>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</si>
  <si>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</si>
  <si>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</si>
  <si>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</si>
  <si>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</si>
  <si>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</si>
  <si>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</si>
  <si>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</si>
  <si>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</si>
  <si>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</si>
  <si>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</si>
  <si>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</si>
  <si>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</si>
  <si>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</si>
  <si>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</si>
  <si>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</si>
  <si>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</si>
  <si>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</si>
  <si>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</si>
  <si>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</si>
  <si>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</si>
  <si>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</si>
  <si>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</si>
  <si>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</si>
  <si>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</si>
  <si>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</si>
  <si>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</si>
  <si>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</si>
  <si>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</si>
  <si>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</si>
  <si>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</si>
  <si>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</si>
  <si>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</si>
  <si>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</si>
  <si>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</si>
  <si>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</si>
  <si>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</si>
  <si>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</si>
  <si>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</si>
  <si>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</si>
  <si>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</si>
  <si>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</si>
  <si>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</si>
  <si>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</si>
  <si>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</si>
  <si>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</si>
  <si>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</si>
  <si>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</si>
  <si>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</si>
  <si>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</si>
  <si>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</si>
  <si>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</si>
  <si>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</si>
  <si>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</si>
  <si>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</si>
  <si>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</si>
  <si>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</si>
  <si>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</si>
  <si>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</si>
  <si>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</si>
  <si>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</si>
  <si>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</si>
  <si>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</si>
  <si>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</si>
  <si>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</si>
  <si>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</si>
  <si>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</si>
  <si>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</si>
  <si>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</si>
  <si>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</si>
  <si>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</si>
  <si>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</si>
  <si>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</si>
  <si>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</si>
  <si>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</si>
  <si>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</si>
  <si>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</si>
  <si>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</si>
  <si>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</si>
  <si>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</si>
  <si>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</si>
  <si>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</si>
  <si>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</si>
  <si>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</si>
  <si>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</si>
  <si>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</si>
  <si>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</si>
  <si>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</si>
  <si>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</si>
  <si>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</si>
  <si>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</si>
  <si>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</si>
  <si>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</si>
  <si>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</si>
  <si>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</si>
  <si>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</si>
  <si>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</si>
  <si>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</si>
  <si>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</si>
  <si>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</si>
  <si>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</si>
  <si>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</si>
  <si>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</si>
  <si>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</si>
  <si>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</si>
  <si>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</si>
  <si>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</si>
  <si>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</si>
  <si>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</si>
  <si>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</si>
  <si>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</si>
  <si>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</si>
  <si>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</si>
  <si>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</si>
  <si>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</si>
  <si>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</si>
  <si>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</si>
  <si>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</si>
  <si>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</si>
  <si>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</si>
  <si>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</si>
  <si>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</si>
  <si>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</si>
  <si>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</si>
  <si>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</si>
  <si>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</si>
  <si>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</si>
  <si>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</si>
  <si>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</si>
  <si>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</si>
  <si>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</si>
  <si>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</si>
  <si>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</si>
  <si>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</si>
  <si>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</si>
  <si>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</si>
  <si>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</si>
  <si>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</si>
  <si>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</si>
  <si>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</si>
  <si>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</si>
  <si>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</si>
  <si>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</si>
  <si>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</si>
  <si>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</si>
  <si>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</si>
  <si>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</si>
  <si>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</si>
  <si>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</si>
  <si>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</si>
  <si>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</si>
  <si>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</si>
  <si>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</si>
  <si>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</si>
  <si>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</si>
  <si>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</si>
  <si>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</si>
  <si>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</si>
  <si>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</si>
  <si>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</si>
  <si>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</si>
  <si>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</si>
  <si>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</si>
  <si>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</si>
  <si>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</si>
  <si>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</si>
  <si>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</si>
  <si>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</si>
  <si>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</si>
  <si>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</si>
  <si>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</si>
  <si>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</si>
  <si>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</si>
  <si>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</si>
  <si>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</si>
  <si>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</si>
  <si>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</si>
  <si>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</si>
  <si>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</si>
  <si>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</si>
  <si>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</si>
  <si>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</si>
  <si>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</si>
  <si>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</si>
  <si>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</si>
  <si>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</si>
  <si>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</si>
  <si>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</si>
  <si>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</si>
  <si>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</si>
  <si>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</si>
  <si>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</si>
  <si>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</si>
  <si>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</si>
  <si>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</si>
  <si>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</si>
  <si>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</si>
  <si>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</si>
  <si>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</si>
  <si>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</si>
  <si>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</si>
  <si>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</si>
  <si>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</si>
  <si>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</si>
  <si>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</si>
  <si>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</si>
  <si>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</si>
  <si>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</si>
  <si>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</si>
  <si>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</si>
  <si>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</si>
  <si>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</si>
  <si>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</si>
  <si>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</si>
  <si>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</si>
  <si>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</si>
  <si>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</si>
  <si>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</si>
  <si>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</si>
  <si>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</si>
  <si>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</si>
  <si>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</si>
  <si>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</si>
  <si>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</si>
  <si>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</si>
  <si>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</si>
  <si>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</si>
  <si>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</si>
  <si>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</si>
  <si>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</si>
  <si>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</si>
  <si>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</si>
  <si>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</si>
  <si>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</si>
  <si>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</si>
  <si>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</si>
  <si>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</si>
  <si>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</si>
  <si>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</si>
  <si>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</si>
  <si>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</si>
  <si>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</si>
  <si>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</si>
  <si>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</si>
  <si>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</si>
  <si>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</si>
  <si>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</si>
  <si>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</si>
  <si>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</si>
  <si>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</si>
  <si>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</si>
  <si>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</si>
  <si>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</si>
  <si>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</si>
  <si>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</si>
  <si>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</si>
  <si>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</si>
  <si>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</si>
  <si>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</si>
  <si>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</si>
  <si>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</si>
  <si>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</si>
  <si>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</si>
  <si>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</si>
  <si>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</si>
  <si>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</si>
  <si>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</si>
  <si>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</si>
  <si>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</si>
  <si>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</si>
  <si>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</si>
  <si>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</si>
  <si>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</si>
  <si>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</si>
  <si>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</si>
  <si>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</si>
  <si>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</si>
  <si>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</si>
  <si>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</si>
  <si>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</si>
  <si>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</si>
  <si>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</si>
  <si>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</si>
  <si>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</si>
  <si>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</si>
  <si>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</si>
  <si>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</si>
  <si>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</si>
  <si>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</si>
  <si>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</si>
  <si>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</si>
  <si>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</si>
  <si>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</si>
  <si>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</si>
  <si>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</si>
  <si>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</si>
  <si>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</si>
  <si>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</si>
  <si>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</si>
  <si>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</si>
  <si>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</si>
  <si>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</si>
  <si>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</si>
  <si>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</si>
  <si>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</si>
  <si>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</si>
  <si>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</si>
  <si>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</si>
  <si>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</si>
  <si>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</si>
  <si>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</si>
  <si>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</si>
  <si>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</si>
  <si>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</si>
  <si>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</si>
  <si>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</si>
  <si>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</si>
  <si>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</si>
  <si>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</si>
  <si>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</si>
  <si>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</si>
  <si>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</si>
  <si>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</si>
  <si>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</si>
  <si>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</si>
  <si>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</si>
  <si>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</si>
  <si>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</si>
  <si>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</si>
  <si>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</si>
  <si>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</si>
  <si>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</si>
  <si>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</si>
  <si>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</si>
  <si>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</si>
  <si>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</si>
  <si>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</si>
  <si>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</si>
  <si>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</si>
  <si>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</si>
  <si>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</si>
  <si>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</si>
  <si>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</si>
  <si>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</si>
  <si>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</si>
  <si>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</si>
  <si>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</si>
  <si>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</si>
  <si>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</si>
  <si>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</si>
  <si>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</si>
  <si>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</si>
  <si>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</si>
  <si>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</si>
  <si>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</si>
  <si>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</si>
  <si>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</si>
  <si>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</si>
  <si>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</si>
  <si>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</si>
  <si>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</si>
  <si>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</si>
  <si>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</si>
  <si>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</si>
  <si>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</si>
  <si>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</si>
  <si>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</si>
  <si>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</si>
  <si>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</si>
  <si>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</si>
  <si>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</si>
  <si>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</si>
  <si>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</si>
  <si>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</si>
  <si>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</si>
  <si>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</si>
  <si>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</si>
  <si>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</si>
  <si>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</si>
  <si>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</si>
  <si>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</si>
  <si>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</si>
  <si>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</si>
  <si>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</si>
  <si>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</si>
  <si>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</si>
  <si>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</si>
  <si>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</si>
  <si>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</si>
  <si>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</si>
  <si>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</si>
  <si>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</si>
  <si>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</si>
  <si>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</si>
  <si>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</si>
  <si>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</si>
  <si>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</si>
  <si>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</si>
  <si>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</si>
  <si>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</si>
  <si>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</si>
  <si>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</si>
  <si>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</si>
  <si>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</si>
  <si>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</si>
  <si>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</si>
  <si>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</si>
  <si>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</si>
  <si>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</si>
  <si>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</si>
  <si>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</si>
  <si>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</si>
  <si>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</si>
  <si>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</si>
  <si>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</si>
  <si>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</si>
  <si>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</si>
  <si>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</si>
  <si>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</si>
  <si>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</si>
  <si>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</si>
  <si>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</si>
  <si>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</si>
  <si>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</si>
  <si>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</si>
  <si>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</si>
  <si>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</si>
  <si>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</si>
  <si>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</si>
  <si>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</si>
  <si>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</si>
  <si>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</si>
  <si>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</si>
  <si>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</si>
  <si>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</si>
  <si>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</si>
  <si>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</si>
  <si>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</si>
  <si>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</si>
  <si>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</si>
  <si>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</si>
  <si>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</si>
  <si>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</si>
  <si>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</si>
  <si>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</si>
  <si>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</si>
  <si>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</si>
  <si>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</si>
  <si>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</si>
  <si>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</si>
  <si>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</si>
  <si>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</si>
  <si>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</si>
  <si>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</si>
  <si>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</si>
  <si>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</si>
  <si>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</si>
  <si>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</si>
  <si>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</si>
  <si>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</si>
  <si>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</si>
  <si>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</si>
  <si>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</si>
  <si>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</si>
  <si>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</si>
  <si>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</si>
  <si>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</si>
  <si>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</si>
  <si>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</si>
  <si>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</si>
  <si>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</si>
  <si>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</si>
  <si>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</si>
  <si>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</si>
  <si>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</si>
  <si>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</si>
  <si>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</si>
  <si>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</si>
  <si>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</si>
  <si>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</si>
  <si>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</si>
  <si>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</si>
  <si>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</si>
  <si>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</si>
  <si>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</si>
  <si>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</si>
  <si>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</si>
  <si>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</si>
  <si>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</si>
  <si>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</si>
  <si>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</si>
  <si>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</si>
  <si>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</si>
  <si>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</si>
  <si>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</si>
  <si>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</si>
  <si>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</si>
  <si>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</si>
  <si>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</si>
  <si>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</si>
  <si>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</si>
  <si>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</si>
  <si>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</si>
  <si>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</si>
  <si>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</si>
  <si>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</si>
  <si>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</si>
  <si>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</si>
  <si>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</si>
  <si>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</si>
  <si>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</si>
  <si>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</si>
  <si>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</si>
  <si>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</si>
  <si>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</si>
  <si>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</si>
  <si>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</si>
  <si>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</si>
  <si>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</si>
  <si>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</si>
  <si>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</si>
  <si>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</si>
  <si>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</si>
  <si>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</si>
  <si>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</si>
  <si>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</si>
  <si>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</si>
  <si>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</si>
  <si>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</si>
  <si>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</si>
  <si>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</si>
  <si>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</si>
  <si>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</si>
  <si>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</si>
  <si>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</si>
  <si>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</si>
  <si>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</si>
  <si>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</si>
  <si>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</si>
  <si>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</si>
  <si>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</si>
  <si>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</si>
  <si>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</si>
  <si>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</si>
  <si>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</si>
  <si>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</si>
  <si>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</si>
  <si>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</si>
  <si>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</si>
  <si>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</si>
  <si>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</si>
  <si>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</si>
  <si>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</si>
  <si>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</si>
  <si>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</si>
  <si>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</si>
  <si>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</si>
  <si>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</si>
  <si>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</si>
  <si>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</si>
  <si>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</si>
  <si>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</si>
  <si>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</si>
  <si>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</si>
  <si>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</si>
  <si>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</si>
  <si>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</si>
  <si>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</si>
  <si>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</si>
  <si>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</si>
  <si>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</si>
  <si>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</si>
  <si>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</si>
  <si>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</si>
  <si>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</si>
  <si>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</si>
  <si>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</si>
  <si>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</si>
  <si>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</si>
  <si>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</si>
  <si>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</si>
  <si>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</si>
  <si>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</si>
  <si>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</si>
  <si>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</si>
  <si>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</si>
  <si>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</si>
  <si>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</si>
  <si>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</si>
  <si>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</si>
  <si>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</si>
  <si>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</si>
  <si>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</si>
  <si>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</si>
  <si>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</si>
  <si>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</si>
  <si>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</si>
  <si>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</si>
  <si>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</si>
  <si>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</si>
  <si>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</si>
  <si>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</si>
  <si>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</si>
  <si>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</si>
  <si>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</si>
  <si>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</si>
  <si>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</si>
  <si>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</si>
  <si>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</si>
  <si>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</si>
  <si>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</si>
  <si>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</si>
  <si>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</si>
  <si>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</si>
  <si>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</si>
  <si>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</si>
  <si>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</si>
  <si>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</si>
  <si>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</si>
  <si>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</si>
  <si>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</si>
  <si>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</si>
  <si>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</si>
  <si>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</si>
  <si>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</si>
  <si>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</si>
  <si>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</si>
  <si>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</si>
  <si>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</si>
  <si>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</si>
  <si>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</si>
  <si>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</si>
  <si>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</si>
  <si>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</si>
  <si>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</si>
  <si>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</si>
  <si>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</si>
  <si>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</si>
  <si>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</si>
  <si>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</si>
  <si>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</si>
  <si>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</si>
  <si>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</si>
  <si>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</si>
  <si>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</si>
  <si>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</si>
  <si>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</si>
  <si>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</si>
  <si>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</si>
  <si>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</si>
  <si>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</si>
  <si>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</si>
  <si>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</si>
  <si>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</si>
  <si>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</si>
  <si>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</si>
  <si>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</si>
  <si>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</si>
  <si>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</si>
  <si>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</si>
  <si>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</si>
  <si>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</si>
  <si>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</si>
  <si>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</si>
  <si>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</si>
  <si>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</si>
  <si>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</si>
  <si>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</si>
  <si>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</si>
  <si>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</si>
  <si>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</si>
  <si>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</si>
  <si>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</si>
  <si>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</si>
  <si>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</si>
  <si>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</si>
  <si>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</si>
  <si>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</si>
  <si>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</si>
  <si>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</si>
  <si>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</si>
  <si>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</si>
  <si>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</si>
  <si>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</si>
  <si>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</si>
  <si>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</si>
  <si>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</si>
  <si>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</si>
  <si>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</si>
  <si>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</si>
  <si>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</si>
  <si>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</si>
  <si>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</si>
  <si>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</si>
  <si>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</si>
  <si>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</si>
  <si>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</si>
  <si>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</si>
  <si>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</si>
  <si>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</si>
  <si>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</si>
  <si>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</si>
  <si>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</si>
  <si>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</si>
  <si>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</si>
  <si>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</si>
  <si>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</si>
  <si>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</si>
  <si>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</si>
  <si>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</si>
  <si>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</si>
  <si>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</si>
  <si>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</si>
  <si>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</si>
  <si>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</si>
  <si>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</si>
  <si>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</si>
  <si>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</si>
  <si>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</si>
  <si>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</si>
  <si>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</si>
  <si>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</si>
  <si>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</si>
  <si>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</si>
  <si>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</si>
  <si>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</si>
  <si>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</si>
  <si>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</si>
  <si>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</si>
  <si>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</si>
  <si>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</si>
  <si>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</si>
  <si>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</si>
  <si>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</si>
  <si>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</si>
  <si>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</si>
  <si>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</si>
  <si>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</si>
  <si>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</si>
  <si>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</si>
  <si>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</si>
  <si>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</si>
  <si>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</si>
  <si>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</si>
  <si>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</si>
  <si>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</si>
  <si>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</si>
  <si>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</si>
  <si>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</si>
  <si>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</si>
  <si>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</si>
  <si>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</si>
  <si>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</si>
  <si>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</si>
  <si>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</si>
  <si>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</si>
  <si>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</si>
  <si>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</si>
  <si>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</si>
  <si>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</si>
  <si>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</si>
  <si>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</si>
  <si>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</si>
  <si>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</si>
  <si>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</si>
  <si>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</si>
  <si>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</si>
  <si>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</si>
  <si>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</si>
  <si>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</si>
  <si>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</si>
  <si>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</si>
  <si>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</si>
  <si>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</si>
  <si>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</si>
  <si>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</si>
  <si>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</si>
  <si>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</si>
  <si>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</si>
  <si>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</si>
  <si>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</si>
  <si>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</si>
  <si>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</si>
  <si>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</si>
  <si>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</si>
  <si>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</si>
  <si>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</si>
  <si>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</si>
  <si>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</si>
  <si>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</si>
  <si>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</si>
  <si>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</si>
  <si>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</si>
  <si>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</si>
  <si>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</si>
  <si>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</si>
  <si>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</si>
  <si>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</si>
  <si>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</si>
  <si>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</si>
  <si>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</si>
  <si>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</si>
  <si>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</si>
  <si>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</si>
  <si>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</si>
  <si>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</si>
  <si>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</si>
  <si>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</si>
  <si>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</si>
  <si>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</si>
  <si>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</si>
  <si>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</si>
  <si>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</si>
  <si>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</si>
  <si>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</si>
  <si>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</si>
  <si>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</si>
  <si>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</si>
  <si>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</si>
  <si>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</si>
  <si>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</si>
  <si>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</si>
  <si>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</si>
  <si>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</si>
  <si>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</si>
  <si>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</si>
  <si>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</si>
  <si>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</si>
  <si>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</si>
  <si>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</si>
  <si>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</si>
  <si>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</si>
  <si>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</si>
  <si>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</si>
  <si>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</si>
  <si>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</si>
  <si>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</si>
  <si>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</si>
  <si>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</si>
  <si>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</si>
  <si>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</si>
  <si>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</si>
  <si>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</si>
  <si>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</si>
  <si>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</si>
  <si>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</si>
  <si>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</si>
  <si>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</si>
  <si>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</si>
  <si>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</si>
  <si>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</si>
  <si>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</si>
  <si>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</si>
  <si>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</si>
  <si>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</si>
  <si>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</si>
  <si>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</si>
  <si>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</si>
  <si>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</si>
  <si>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</si>
  <si>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</si>
  <si>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</si>
  <si>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</si>
  <si>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</si>
  <si>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</si>
  <si>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</si>
  <si>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</si>
  <si>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</si>
  <si>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</si>
  <si>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</si>
  <si>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</si>
  <si>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</si>
  <si>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</si>
  <si>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</si>
  <si>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</si>
  <si>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</si>
  <si>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</si>
  <si>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</si>
  <si>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</si>
  <si>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</si>
  <si>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</si>
  <si>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</si>
  <si>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</si>
  <si>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</si>
  <si>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</si>
  <si>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</si>
  <si>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</si>
  <si>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</si>
  <si>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</si>
  <si>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</si>
  <si>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</si>
  <si>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</si>
  <si>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</si>
  <si>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</si>
  <si>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</si>
  <si>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</si>
  <si>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</si>
  <si>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</si>
  <si>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</si>
  <si>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</si>
  <si>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</si>
  <si>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</si>
  <si>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</si>
  <si>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</si>
  <si>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</si>
  <si>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</si>
  <si>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</si>
  <si>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</si>
  <si>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</si>
  <si>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</si>
  <si>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</si>
  <si>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</si>
  <si>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</si>
  <si>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</si>
  <si>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</si>
  <si>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</si>
  <si>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</si>
  <si>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</si>
  <si>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</si>
  <si>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</si>
  <si>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</si>
  <si>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</si>
  <si>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</si>
  <si>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</si>
  <si>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</si>
  <si>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</si>
  <si>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</si>
  <si>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</si>
  <si>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</si>
  <si>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</si>
  <si>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</si>
  <si>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</si>
  <si>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</si>
  <si>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</si>
  <si>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</si>
  <si>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</si>
  <si>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</si>
  <si>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</si>
  <si>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</si>
  <si>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</si>
  <si>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</si>
  <si>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</si>
  <si>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</si>
  <si>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</si>
  <si>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</si>
  <si>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</si>
  <si>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</si>
  <si>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</si>
  <si>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</si>
  <si>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</si>
  <si>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</si>
  <si>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</si>
  <si>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</si>
  <si>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</si>
  <si>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</si>
  <si>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</si>
  <si>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</si>
  <si>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</si>
  <si>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</si>
  <si>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</si>
  <si>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</si>
  <si>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</si>
  <si>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</si>
  <si>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</si>
  <si>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</si>
  <si>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</si>
  <si>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</si>
  <si>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</si>
  <si>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</si>
  <si>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</si>
  <si>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</si>
  <si>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</si>
  <si>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</si>
  <si>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</si>
  <si>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</si>
  <si>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</si>
  <si>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</si>
  <si>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</si>
  <si>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</si>
  <si>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</si>
  <si>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</si>
  <si>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</si>
  <si>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</si>
  <si>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</si>
  <si>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</si>
  <si>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</si>
  <si>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</si>
  <si>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</si>
  <si>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</si>
  <si>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</si>
  <si>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</si>
  <si>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</si>
  <si>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</si>
  <si>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</si>
  <si>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</si>
  <si>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</si>
  <si>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</si>
  <si>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</si>
  <si>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</si>
  <si>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</si>
  <si>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</si>
  <si>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</si>
  <si>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</si>
  <si>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</si>
  <si>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</si>
  <si>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</si>
  <si>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</si>
  <si>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</si>
  <si>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</si>
  <si>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</si>
  <si>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</si>
  <si>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</si>
  <si>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</si>
  <si>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</si>
  <si>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</si>
  <si>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</si>
  <si>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</si>
  <si>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</si>
  <si>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</si>
  <si>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</si>
  <si>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</si>
  <si>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</si>
  <si>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</si>
  <si>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</si>
  <si>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</si>
  <si>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</si>
  <si>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</si>
  <si>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</si>
  <si>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</si>
  <si>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</si>
  <si>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</si>
  <si>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</si>
  <si>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</si>
  <si>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</si>
  <si>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</si>
  <si>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</si>
  <si>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</si>
  <si>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</si>
  <si>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</si>
  <si>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</si>
  <si>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</si>
  <si>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</si>
  <si>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</si>
  <si>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</si>
  <si>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</si>
  <si>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</si>
  <si>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</si>
  <si>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</si>
  <si>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</si>
  <si>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</si>
  <si>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</si>
  <si>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</si>
  <si>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</si>
  <si>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</si>
  <si>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</si>
  <si>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</si>
  <si>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</si>
  <si>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</si>
  <si>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</si>
  <si>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</si>
  <si>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</si>
  <si>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</si>
  <si>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</si>
  <si>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</si>
  <si>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</si>
  <si>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</si>
  <si>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</si>
  <si>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</si>
  <si>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</si>
  <si>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</si>
  <si>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</si>
  <si>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</si>
  <si>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</si>
  <si>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</si>
  <si>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</si>
  <si>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</si>
  <si>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</si>
  <si>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</si>
  <si>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</si>
  <si>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</si>
  <si>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</si>
  <si>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</si>
  <si>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</si>
  <si>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</si>
  <si>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</si>
  <si>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</si>
  <si>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</si>
  <si>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</si>
  <si>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</si>
  <si>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</si>
  <si>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</si>
  <si>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</si>
  <si>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</si>
  <si>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</si>
  <si>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</si>
  <si>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</si>
  <si>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</si>
  <si>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</si>
  <si>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</si>
  <si>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</si>
  <si>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</si>
  <si>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</si>
  <si>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</si>
  <si>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</si>
  <si>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</si>
  <si>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</si>
  <si>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</si>
  <si>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</si>
  <si>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</si>
  <si>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</si>
  <si>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</si>
  <si>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</si>
  <si>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</si>
  <si>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</si>
  <si>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</si>
  <si>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</si>
  <si>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</si>
  <si>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</si>
  <si>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</si>
  <si>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</si>
  <si>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</si>
  <si>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</si>
  <si>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</si>
  <si>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</si>
  <si>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</si>
  <si>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</si>
  <si>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</si>
  <si>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</si>
  <si>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</si>
  <si>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</si>
  <si>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</si>
  <si>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</si>
  <si>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</si>
  <si>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</si>
  <si>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</si>
  <si>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</si>
  <si>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</si>
  <si>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</si>
  <si>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</si>
  <si>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</si>
  <si>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</si>
  <si>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</si>
  <si>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</si>
  <si>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</si>
  <si>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</si>
  <si>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</si>
  <si>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</si>
  <si>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</si>
  <si>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</si>
  <si>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</si>
  <si>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</si>
  <si>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</si>
  <si>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</si>
  <si>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</si>
  <si>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</si>
  <si>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</si>
  <si>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</si>
  <si>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</si>
  <si>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</si>
  <si>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</si>
  <si>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</si>
  <si>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</si>
  <si>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</si>
  <si>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</si>
  <si>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</si>
  <si>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</si>
  <si>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</si>
  <si>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</si>
  <si>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</si>
  <si>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</si>
  <si>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</si>
  <si>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</si>
  <si>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</si>
  <si>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</si>
  <si>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</si>
  <si>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</si>
  <si>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</si>
  <si>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</si>
  <si>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</si>
  <si>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</si>
  <si>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</si>
  <si>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</si>
  <si>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</si>
  <si>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</si>
  <si>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</si>
  <si>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</si>
  <si>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</si>
  <si>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</si>
  <si>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</si>
  <si>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</si>
  <si>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</si>
  <si>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</si>
  <si>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</si>
  <si>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</si>
  <si>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</si>
  <si>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</si>
  <si>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</si>
  <si>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</si>
  <si>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</si>
  <si>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</si>
  <si>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</si>
  <si>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</si>
  <si>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</si>
  <si>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</si>
  <si>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</si>
  <si>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</si>
  <si>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</si>
  <si>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</si>
  <si>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</si>
  <si>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</si>
  <si>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</si>
  <si>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</si>
  <si>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</si>
  <si>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</si>
  <si>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</si>
  <si>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</si>
  <si>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</si>
  <si>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</si>
  <si>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</si>
  <si>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</si>
  <si>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</si>
  <si>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</si>
  <si>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</si>
  <si>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</si>
  <si>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</si>
  <si>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</si>
  <si>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</si>
  <si>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</si>
  <si>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</si>
  <si>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</si>
  <si>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</si>
  <si>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</si>
  <si>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</si>
  <si>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</si>
  <si>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</si>
  <si>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</si>
  <si>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</si>
  <si>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</si>
  <si>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</si>
  <si>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</si>
  <si>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</si>
  <si>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</si>
  <si>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</si>
  <si>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</si>
  <si>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</si>
  <si>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</si>
  <si>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</si>
  <si>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</si>
  <si>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</si>
  <si>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</si>
  <si>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</si>
  <si>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</si>
  <si>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</si>
  <si>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</si>
  <si>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</si>
  <si>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</si>
  <si>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</si>
  <si>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</si>
  <si>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</si>
  <si>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</si>
  <si>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</si>
  <si>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</si>
  <si>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</si>
  <si>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</si>
  <si>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</si>
  <si>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</si>
  <si>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</si>
  <si>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</si>
  <si>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</si>
  <si>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</si>
  <si>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</si>
  <si>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</si>
  <si>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</si>
  <si>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</si>
  <si>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</si>
  <si>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</si>
  <si>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</si>
  <si>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</si>
  <si>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</si>
  <si>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</si>
  <si>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</si>
  <si>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</si>
  <si>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</si>
  <si>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</si>
  <si>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</si>
  <si>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</si>
  <si>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</si>
  <si>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</si>
  <si>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</si>
  <si>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</si>
  <si>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</si>
  <si>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</si>
  <si>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</si>
  <si>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</si>
  <si>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</si>
  <si>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</si>
  <si>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</si>
  <si>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</si>
  <si>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</si>
  <si>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</si>
  <si>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</si>
  <si>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</si>
  <si>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</si>
  <si>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</si>
  <si>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</si>
  <si>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</si>
  <si>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</si>
  <si>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</si>
  <si>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</si>
  <si>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</si>
  <si>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</si>
  <si>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</si>
  <si>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</si>
  <si>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</si>
  <si>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</si>
  <si>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</si>
  <si>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</si>
  <si>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</si>
  <si>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</si>
  <si>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</si>
  <si>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</si>
  <si>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</si>
  <si>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</si>
  <si>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</si>
  <si>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</si>
  <si>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</si>
  <si>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</si>
  <si>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</si>
  <si>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</si>
  <si>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</si>
  <si>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</si>
  <si>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</si>
  <si>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</si>
  <si>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</si>
  <si>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</si>
  <si>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</si>
  <si>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</si>
  <si>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</si>
  <si>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</si>
  <si>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</si>
  <si>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</si>
  <si>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</si>
  <si>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</si>
  <si>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</si>
  <si>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</si>
  <si>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</si>
  <si>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</si>
  <si>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</si>
  <si>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</si>
  <si>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</si>
  <si>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</si>
  <si>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</si>
  <si>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</si>
  <si>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</si>
  <si>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</si>
  <si>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</si>
  <si>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</si>
  <si>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</si>
  <si>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</si>
  <si>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</si>
  <si>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</si>
  <si>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</si>
  <si>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</si>
  <si>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</si>
  <si>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</si>
  <si>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</si>
  <si>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</si>
  <si>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</si>
  <si>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</si>
  <si>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</si>
  <si>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</si>
  <si>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</si>
  <si>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</si>
  <si>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</si>
  <si>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</si>
  <si>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</si>
  <si>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</si>
  <si>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</si>
  <si>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</si>
  <si>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</si>
  <si>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</si>
  <si>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</si>
  <si>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</si>
  <si>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</si>
  <si>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</si>
  <si>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</si>
  <si>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</si>
  <si>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</si>
  <si>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</si>
  <si>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</si>
  <si>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</si>
  <si>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</si>
  <si>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</si>
  <si>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</si>
  <si>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</si>
  <si>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</si>
  <si>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</si>
  <si>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</si>
  <si>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</si>
  <si>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</si>
  <si>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</si>
  <si>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</si>
  <si>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</si>
  <si>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</si>
  <si>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</si>
  <si>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</si>
  <si>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</si>
  <si>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</si>
  <si>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</si>
  <si>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</si>
  <si>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</si>
  <si>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</si>
  <si>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</si>
  <si>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</si>
  <si>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</si>
  <si>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</si>
  <si>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</si>
  <si>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</si>
  <si>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</si>
  <si>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</si>
  <si>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</si>
  <si>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</si>
  <si>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</si>
  <si>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</si>
  <si>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</si>
  <si>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</si>
  <si>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</si>
  <si>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</si>
  <si>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</si>
  <si>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</si>
  <si>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</si>
  <si>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</si>
  <si>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</si>
  <si>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</si>
  <si>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</si>
  <si>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</si>
  <si>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</si>
  <si>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</si>
  <si>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</si>
  <si>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</si>
  <si>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</si>
  <si>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</si>
  <si>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</si>
  <si>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</si>
  <si>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</si>
  <si>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</si>
  <si>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</si>
  <si>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</si>
  <si>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</si>
  <si>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</si>
  <si>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</si>
  <si>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</si>
  <si>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</si>
  <si>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</si>
  <si>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</si>
  <si>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</si>
  <si>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</si>
  <si>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</si>
  <si>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</si>
  <si>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</si>
  <si>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</si>
  <si>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</si>
  <si>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</si>
  <si>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</si>
  <si>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</si>
  <si>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</si>
  <si>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</si>
  <si>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</si>
  <si>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</si>
  <si>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</si>
  <si>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</si>
  <si>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</si>
  <si>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</si>
  <si>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</si>
  <si>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</si>
  <si>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</si>
  <si>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</si>
  <si>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</si>
  <si>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</si>
  <si>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</si>
  <si>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</si>
  <si>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</si>
  <si>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</si>
  <si>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</si>
  <si>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</si>
  <si>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</si>
  <si>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</si>
  <si>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</si>
  <si>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</si>
  <si>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</si>
  <si>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</si>
  <si>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</si>
  <si>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</si>
  <si>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</si>
  <si>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</si>
  <si>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</si>
  <si>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</si>
  <si>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</si>
  <si>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</si>
  <si>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</si>
  <si>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</si>
  <si>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</si>
  <si>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</si>
  <si>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</si>
  <si>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</si>
  <si>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</si>
  <si>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</si>
  <si>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</si>
  <si>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</si>
  <si>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</si>
  <si>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</si>
  <si>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</si>
  <si>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</si>
  <si>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</si>
  <si>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</si>
  <si>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</si>
  <si>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</si>
  <si>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</si>
  <si>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</si>
  <si>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</si>
  <si>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</si>
  <si>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</si>
  <si>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</si>
  <si>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</si>
  <si>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</si>
  <si>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</si>
  <si>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</si>
  <si>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</si>
  <si>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</si>
  <si>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</si>
  <si>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</si>
  <si>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</si>
  <si>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</si>
  <si>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</si>
  <si>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</si>
  <si>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</si>
  <si>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</si>
  <si>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</si>
  <si>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</si>
  <si>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</si>
  <si>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</si>
  <si>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</si>
  <si>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</si>
  <si>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</si>
  <si>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</si>
  <si>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</si>
  <si>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</si>
  <si>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</si>
  <si>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</si>
  <si>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</si>
  <si>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</si>
  <si>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</si>
  <si>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</si>
  <si>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</si>
  <si>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</si>
  <si>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</si>
  <si>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</si>
  <si>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</si>
  <si>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</si>
  <si>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</si>
  <si>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</si>
  <si>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</si>
  <si>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</si>
  <si>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</si>
  <si>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</si>
  <si>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</si>
  <si>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</si>
  <si>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</si>
  <si>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</si>
  <si>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</si>
  <si>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</si>
  <si>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</si>
  <si>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</si>
  <si>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</si>
  <si>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</si>
  <si>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</si>
  <si>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</si>
  <si>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</si>
  <si>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</si>
  <si>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</si>
  <si>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</si>
  <si>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</si>
  <si>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</si>
  <si>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</si>
  <si>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</si>
  <si>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</si>
  <si>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</si>
  <si>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</si>
  <si>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</si>
  <si>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</si>
  <si>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</si>
  <si>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</si>
  <si>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</si>
  <si>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</si>
  <si>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</si>
  <si>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</si>
  <si>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</si>
  <si>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</si>
  <si>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</si>
  <si>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</si>
  <si>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</si>
  <si>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</si>
  <si>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</si>
  <si>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</si>
  <si>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</si>
  <si>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</si>
  <si>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</si>
  <si>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</si>
  <si>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</si>
  <si>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</si>
  <si>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</si>
  <si>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</si>
  <si>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</si>
  <si>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</si>
  <si>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</si>
  <si>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</si>
  <si>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</si>
  <si>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</si>
  <si>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</si>
  <si>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</si>
  <si>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</si>
  <si>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</si>
  <si>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</si>
  <si>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</si>
  <si>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</si>
  <si>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</si>
  <si>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</si>
  <si>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</si>
  <si>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</si>
  <si>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</si>
  <si>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</si>
  <si>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</si>
  <si>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</si>
  <si>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</si>
  <si>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</si>
  <si>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</si>
  <si>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</si>
  <si>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</si>
  <si>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</si>
  <si>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</si>
  <si>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</si>
  <si>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</si>
  <si>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</si>
  <si>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</si>
  <si>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</si>
  <si>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</si>
  <si>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</si>
  <si>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</si>
  <si>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</si>
  <si>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</si>
  <si>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</si>
  <si>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</si>
  <si>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</si>
  <si>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</si>
  <si>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</si>
  <si>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</si>
  <si>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</si>
  <si>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</si>
  <si>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</si>
  <si>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</si>
  <si>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</si>
  <si>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</si>
  <si>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</si>
  <si>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</si>
  <si>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</si>
  <si>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</si>
  <si>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</si>
  <si>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</si>
  <si>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</si>
  <si>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</si>
  <si>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</si>
  <si>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</si>
  <si>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</si>
  <si>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</si>
  <si>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</si>
  <si>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</si>
  <si>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</si>
  <si>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</si>
  <si>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</si>
  <si>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</si>
  <si>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</si>
  <si>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</si>
  <si>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</si>
  <si>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</si>
  <si>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</si>
  <si>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</si>
  <si>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</si>
  <si>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</si>
  <si>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</si>
  <si>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</si>
  <si>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</si>
  <si>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</si>
  <si>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</si>
  <si>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</si>
  <si>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</si>
  <si>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</si>
  <si>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</si>
  <si>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</si>
  <si>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</si>
  <si>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</si>
  <si>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</si>
  <si>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</si>
  <si>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</si>
  <si>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</si>
  <si>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</si>
  <si>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</si>
  <si>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</si>
  <si>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</si>
  <si>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</si>
  <si>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</si>
  <si>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</si>
  <si>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</si>
  <si>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</si>
  <si>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</si>
  <si>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</si>
  <si>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</si>
  <si>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</si>
  <si>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</si>
  <si>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</si>
  <si>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</si>
  <si>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</si>
  <si>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</si>
  <si>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</si>
  <si>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</si>
  <si>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</si>
  <si>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</si>
  <si>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</si>
  <si>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</si>
  <si>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</si>
  <si>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</si>
  <si>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</si>
  <si>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</si>
  <si>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</si>
  <si>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</si>
  <si>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</si>
  <si>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</si>
  <si>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</si>
  <si>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</si>
  <si>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</si>
  <si>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</si>
  <si>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</si>
  <si>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</si>
  <si>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</si>
  <si>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</si>
  <si>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</si>
  <si>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</si>
  <si>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</si>
  <si>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</si>
  <si>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</si>
  <si>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</si>
  <si>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</si>
  <si>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</si>
  <si>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</si>
  <si>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</si>
  <si>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</si>
  <si>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</si>
  <si>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</si>
  <si>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</si>
  <si>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</si>
  <si>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</si>
  <si>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</si>
  <si>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</si>
  <si>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</si>
  <si>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</si>
  <si>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</si>
  <si>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</si>
  <si>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</si>
  <si>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</si>
  <si>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</si>
  <si>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</si>
  <si>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</si>
  <si>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</si>
  <si>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</si>
  <si>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</si>
  <si>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</si>
  <si>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</si>
  <si>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</si>
  <si>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</si>
  <si>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</si>
  <si>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</si>
  <si>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</si>
  <si>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</si>
  <si>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</si>
  <si>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</si>
  <si>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</si>
  <si>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</si>
  <si>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</si>
  <si>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</si>
  <si>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</si>
  <si>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</si>
  <si>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</si>
  <si>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</si>
  <si>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</si>
  <si>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</si>
  <si>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</si>
  <si>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</si>
  <si>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</si>
  <si>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</si>
  <si>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</si>
  <si>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</si>
  <si>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</si>
  <si>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</si>
  <si>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</si>
  <si>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</si>
  <si>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</si>
  <si>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</si>
  <si>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</si>
  <si>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</si>
  <si>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</si>
  <si>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</si>
  <si>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</si>
  <si>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</si>
  <si>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</si>
  <si>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</si>
  <si>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</si>
  <si>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</si>
  <si>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</si>
  <si>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</si>
  <si>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</si>
  <si>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</si>
  <si>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</si>
  <si>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</si>
  <si>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</si>
  <si>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</si>
  <si>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</si>
  <si>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</si>
  <si>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</si>
  <si>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</si>
  <si>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</si>
  <si>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</si>
  <si>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</si>
  <si>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</si>
  <si>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</si>
  <si>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</si>
  <si>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</si>
  <si>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</si>
  <si>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</si>
  <si>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</si>
  <si>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</si>
  <si>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</si>
  <si>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</si>
  <si>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</si>
  <si>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</si>
  <si>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</si>
  <si>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</si>
  <si>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</si>
  <si>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</si>
  <si>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</si>
  <si>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</si>
  <si>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</si>
  <si>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</si>
  <si>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</si>
  <si>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</si>
  <si>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</si>
  <si>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</si>
  <si>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</si>
  <si>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</si>
  <si>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</si>
  <si>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</si>
  <si>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</si>
  <si>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</si>
  <si>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</si>
  <si>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</si>
  <si>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</si>
  <si>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</si>
  <si>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</si>
  <si>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</si>
  <si>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</si>
  <si>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</si>
  <si>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</si>
  <si>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</si>
  <si>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</si>
  <si>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</si>
  <si>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</si>
  <si>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</si>
  <si>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</si>
  <si>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</si>
  <si>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</si>
  <si>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</si>
  <si>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</si>
  <si>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</si>
  <si>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</si>
  <si>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</si>
  <si>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</si>
  <si>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</si>
  <si>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</si>
  <si>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</si>
  <si>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</si>
  <si>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</si>
  <si>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</si>
  <si>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</si>
  <si>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</si>
  <si>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</si>
  <si>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</si>
  <si>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</si>
  <si>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</si>
  <si>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</si>
  <si>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</si>
  <si>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</si>
  <si>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</si>
  <si>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</si>
  <si>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</si>
  <si>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</si>
  <si>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</si>
  <si>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</si>
  <si>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</si>
  <si>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</si>
  <si>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</si>
  <si>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</si>
  <si>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</si>
  <si>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</si>
  <si>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</si>
  <si>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</si>
  <si>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</si>
  <si>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</si>
  <si>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</si>
  <si>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</si>
  <si>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</si>
  <si>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</si>
  <si>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</si>
  <si>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</si>
  <si>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</si>
  <si>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</si>
  <si>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</si>
  <si>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</si>
  <si>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</si>
  <si>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</si>
  <si>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</si>
  <si>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</si>
  <si>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</si>
  <si>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</si>
  <si>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</si>
  <si>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</si>
  <si>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</si>
  <si>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</si>
  <si>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</si>
  <si>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</si>
  <si>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</si>
  <si>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</si>
  <si>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</si>
  <si>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</si>
  <si>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</si>
  <si>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</si>
  <si>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</si>
  <si>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</si>
  <si>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</si>
  <si>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</si>
  <si>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</si>
  <si>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</si>
  <si>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</si>
  <si>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</si>
  <si>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</si>
  <si>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</si>
  <si>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</si>
  <si>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</si>
  <si>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</si>
  <si>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</si>
  <si>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</si>
  <si>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</si>
  <si>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</si>
  <si>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</si>
  <si>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</si>
  <si>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</si>
  <si>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</si>
  <si>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</si>
  <si>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</si>
  <si>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</si>
  <si>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</si>
  <si>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</si>
  <si>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</si>
  <si>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</si>
  <si>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</si>
  <si>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</si>
  <si>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</si>
  <si>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</si>
  <si>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</si>
  <si>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</si>
  <si>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</si>
  <si>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</si>
  <si>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</si>
  <si>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</si>
  <si>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</si>
  <si>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</si>
  <si>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</si>
  <si>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</si>
  <si>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</si>
  <si>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</si>
  <si>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</si>
  <si>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</si>
  <si>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</si>
  <si>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</si>
  <si>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</si>
  <si>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</si>
  <si>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</si>
  <si>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</si>
  <si>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</si>
  <si>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</si>
  <si>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</si>
  <si>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</si>
  <si>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</si>
  <si>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</si>
  <si>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</si>
  <si>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</si>
  <si>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</si>
  <si>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</si>
  <si>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</si>
  <si>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</si>
  <si>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</si>
  <si>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</si>
  <si>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</si>
  <si>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</si>
  <si>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</si>
  <si>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</si>
  <si>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</si>
  <si>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</si>
  <si>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</si>
  <si>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</si>
  <si>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</si>
  <si>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</si>
  <si>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</si>
  <si>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</si>
  <si>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</si>
  <si>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</si>
  <si>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</si>
  <si>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</si>
  <si>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</si>
  <si>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</si>
  <si>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</si>
  <si>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</si>
  <si>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</si>
  <si>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</si>
  <si>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</si>
  <si>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</si>
  <si>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</si>
  <si>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</si>
  <si>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</si>
  <si>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</si>
  <si>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</si>
  <si>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</si>
  <si>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</si>
  <si>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</si>
  <si>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</si>
  <si>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</si>
  <si>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</si>
  <si>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</si>
  <si>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</si>
  <si>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</si>
  <si>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</si>
  <si>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</si>
  <si>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</si>
  <si>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</si>
  <si>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</si>
  <si>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</si>
  <si>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</si>
  <si>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</si>
  <si>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</si>
  <si>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</si>
  <si>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</si>
  <si>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</si>
  <si>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</si>
  <si>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</si>
  <si>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</si>
  <si>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</si>
  <si>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</si>
  <si>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</si>
  <si>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</si>
  <si>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</si>
  <si>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</si>
  <si>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</si>
  <si>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</si>
  <si>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</si>
  <si>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</si>
  <si>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</si>
  <si>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</si>
  <si>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</si>
  <si>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</si>
  <si>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</si>
  <si>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</si>
  <si>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</si>
  <si>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</si>
  <si>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</si>
  <si>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</si>
  <si>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</si>
  <si>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</si>
  <si>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</si>
  <si>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</si>
  <si>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</si>
  <si>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</si>
  <si>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</si>
  <si>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</si>
  <si>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</si>
  <si>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</si>
  <si>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</si>
  <si>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</si>
  <si>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</si>
  <si>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</si>
  <si>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</si>
  <si>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</si>
  <si>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</si>
  <si>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</si>
  <si>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</si>
  <si>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</si>
  <si>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</si>
  <si>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</si>
  <si>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</si>
  <si>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</si>
  <si>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</si>
  <si>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</si>
  <si>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</si>
  <si>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</si>
  <si>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</si>
  <si>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</si>
  <si>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</si>
  <si>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</si>
  <si>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</si>
  <si>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</si>
  <si>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</si>
  <si>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</si>
  <si>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</si>
  <si>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</si>
  <si>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</si>
  <si>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</si>
  <si>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</si>
  <si>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</si>
  <si>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</si>
  <si>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</si>
  <si>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</si>
  <si>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</si>
  <si>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</si>
  <si>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</si>
  <si>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</si>
  <si>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</si>
  <si>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</si>
  <si>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</si>
  <si>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</si>
  <si>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</si>
  <si>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</si>
  <si>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</si>
  <si>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</si>
  <si>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</si>
  <si>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</si>
  <si>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</si>
  <si>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</si>
  <si>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</si>
  <si>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</si>
  <si>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</si>
  <si>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</si>
  <si>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</si>
  <si>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</si>
  <si>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</si>
  <si>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</si>
  <si>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</si>
  <si>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</si>
  <si>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</si>
  <si>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</si>
  <si>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</si>
  <si>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</si>
  <si>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</si>
  <si>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</si>
  <si>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</si>
  <si>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</si>
  <si>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</si>
  <si>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</si>
  <si>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</si>
  <si>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</si>
  <si>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</si>
  <si>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</si>
  <si>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</si>
  <si>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</si>
  <si>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</si>
  <si>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</si>
  <si>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</si>
  <si>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</si>
  <si>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</si>
  <si>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</si>
  <si>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</si>
  <si>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</si>
  <si>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</si>
  <si>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</si>
  <si>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</si>
  <si>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</si>
  <si>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</si>
  <si>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</si>
  <si>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</si>
  <si>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</si>
  <si>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</si>
  <si>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</si>
  <si>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</si>
  <si>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</si>
  <si>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</si>
  <si>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</si>
  <si>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</si>
  <si>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</si>
  <si>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</si>
  <si>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</si>
  <si>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</si>
  <si>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</si>
  <si>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</si>
  <si>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</si>
  <si>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</si>
  <si>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</si>
  <si>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</si>
  <si>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</si>
  <si>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</si>
  <si>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</si>
  <si>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</si>
  <si>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</si>
  <si>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</si>
  <si>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</si>
  <si>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</si>
  <si>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</si>
  <si>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</si>
  <si>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</si>
  <si>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</si>
  <si>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</si>
  <si>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</si>
  <si>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</si>
  <si>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</si>
  <si>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</si>
  <si>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</si>
  <si>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</si>
  <si>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</si>
  <si>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</si>
  <si>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</si>
  <si>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</si>
  <si>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</si>
  <si>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</si>
  <si>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</si>
  <si>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</si>
  <si>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</si>
  <si>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</si>
  <si>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</si>
  <si>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</si>
  <si>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</si>
  <si>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</si>
  <si>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</si>
  <si>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</si>
  <si>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</si>
  <si>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</si>
  <si>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</si>
  <si>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</si>
  <si>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</si>
  <si>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</si>
  <si>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</si>
  <si>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</si>
  <si>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</si>
  <si>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</si>
  <si>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</si>
  <si>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</si>
  <si>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</si>
  <si>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</si>
  <si>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</si>
  <si>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</si>
  <si>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</si>
  <si>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</si>
  <si>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</si>
  <si>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</si>
  <si>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</si>
  <si>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</si>
  <si>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</si>
  <si>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</si>
  <si>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</si>
  <si>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</si>
  <si>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</si>
  <si>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</si>
  <si>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</si>
  <si>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</si>
  <si>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</si>
  <si>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</si>
  <si>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</si>
  <si>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</si>
  <si>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</si>
  <si>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</si>
  <si>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</si>
  <si>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</si>
  <si>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</si>
  <si>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</si>
  <si>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</si>
  <si>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</si>
  <si>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</si>
  <si>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</si>
  <si>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</si>
  <si>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</si>
  <si>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</si>
  <si>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</si>
  <si>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</si>
  <si>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</si>
  <si>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</si>
  <si>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</si>
  <si>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</si>
  <si>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</si>
  <si>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</si>
  <si>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</si>
  <si>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</si>
  <si>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</si>
  <si>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</si>
  <si>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</si>
  <si>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</si>
  <si>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</si>
  <si>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</si>
  <si>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</si>
  <si>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</si>
  <si>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</si>
  <si>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</si>
  <si>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</si>
  <si>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</si>
  <si>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</si>
  <si>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</si>
  <si>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</si>
  <si>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</si>
  <si>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</si>
  <si>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</si>
  <si>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</si>
  <si>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</si>
  <si>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</si>
  <si>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</si>
  <si>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</si>
  <si>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</si>
  <si>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</si>
  <si>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</si>
  <si>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</si>
  <si>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</si>
  <si>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</si>
  <si>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</si>
  <si>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</si>
  <si>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</si>
  <si>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</si>
  <si>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</si>
  <si>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</si>
  <si>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</si>
  <si>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</si>
  <si>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</si>
  <si>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</si>
  <si>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</si>
  <si>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</si>
  <si>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</si>
  <si>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</si>
  <si>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</si>
  <si>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</si>
  <si>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</si>
  <si>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</si>
  <si>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</si>
  <si>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</si>
  <si>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</si>
  <si>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</si>
  <si>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</si>
  <si>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</si>
  <si>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</si>
  <si>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</si>
  <si>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</si>
  <si>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</si>
  <si>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</si>
  <si>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</si>
  <si>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</si>
  <si>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</si>
  <si>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</si>
  <si>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</si>
  <si>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</si>
  <si>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</si>
  <si>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</si>
  <si>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</si>
  <si>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</si>
  <si>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</si>
  <si>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</si>
  <si>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</si>
  <si>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</si>
  <si>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</si>
  <si>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</si>
  <si>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</si>
  <si>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</si>
  <si>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</si>
  <si>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</si>
  <si>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</si>
  <si>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</si>
  <si>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</si>
  <si>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</si>
  <si>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</si>
  <si>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</si>
  <si>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</si>
  <si>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</si>
  <si>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</si>
  <si>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</si>
  <si>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</si>
  <si>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</si>
  <si>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</si>
  <si>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</si>
  <si>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</si>
  <si>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</si>
  <si>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</si>
  <si>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</si>
  <si>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</si>
  <si>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</si>
  <si>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</si>
  <si>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</si>
  <si>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</si>
  <si>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</si>
  <si>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</si>
  <si>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</si>
  <si>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</si>
  <si>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</si>
  <si>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</si>
  <si>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</si>
  <si>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</si>
  <si>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</si>
  <si>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</si>
  <si>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</si>
  <si>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</si>
  <si>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</si>
  <si>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</si>
  <si>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</si>
  <si>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</si>
  <si>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</si>
  <si>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</si>
  <si>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</si>
  <si>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</si>
  <si>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</si>
  <si>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</si>
  <si>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</si>
  <si>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</si>
  <si>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</si>
  <si>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</si>
  <si>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</si>
  <si>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</si>
  <si>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</si>
  <si>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</si>
  <si>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</si>
  <si>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</si>
  <si>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</si>
  <si>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</si>
  <si>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</si>
  <si>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</si>
  <si>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</si>
  <si>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</si>
  <si>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</si>
  <si>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</si>
  <si>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</si>
  <si>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</si>
  <si>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</si>
  <si>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</si>
  <si>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</si>
  <si>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</si>
  <si>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</si>
  <si>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</si>
  <si>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</si>
  <si>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</si>
  <si>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</si>
  <si>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</si>
  <si>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</si>
  <si>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</si>
  <si>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</si>
  <si>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</si>
  <si>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</si>
  <si>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</si>
  <si>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</si>
  <si>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</si>
  <si>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</si>
  <si>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</si>
  <si>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</si>
  <si>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</si>
  <si>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</si>
  <si>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</si>
  <si>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</si>
  <si>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</si>
  <si>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</si>
  <si>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</si>
  <si>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</si>
  <si>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</si>
  <si>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</si>
  <si>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</si>
  <si>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</si>
  <si>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</si>
  <si>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</si>
  <si>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</si>
  <si>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</si>
  <si>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</si>
  <si>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</si>
  <si>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</si>
  <si>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</si>
  <si>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</si>
  <si>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</si>
  <si>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</si>
  <si>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</si>
  <si>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</si>
  <si>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</si>
  <si>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</si>
  <si>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</si>
  <si>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</si>
  <si>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</si>
  <si>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</si>
  <si>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</si>
  <si>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</si>
  <si>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</si>
  <si>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</si>
  <si>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</si>
  <si>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</si>
  <si>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</si>
  <si>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</si>
  <si>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</si>
  <si>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</si>
  <si>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</si>
  <si>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</si>
  <si>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</si>
  <si>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</si>
  <si>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</si>
  <si>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</si>
  <si>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</si>
  <si>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</si>
  <si>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</si>
  <si>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</si>
  <si>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</si>
  <si>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</si>
  <si>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</si>
  <si>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</si>
  <si>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</si>
  <si>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</si>
  <si>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</si>
  <si>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</si>
  <si>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</si>
  <si>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</si>
  <si>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</si>
  <si>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</si>
  <si>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</si>
  <si>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</si>
  <si>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</si>
  <si>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</si>
  <si>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</si>
  <si>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</si>
  <si>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</si>
  <si>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</si>
  <si>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</si>
  <si>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</si>
  <si>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</si>
  <si>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</si>
  <si>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</si>
  <si>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</si>
  <si>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</si>
  <si>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</si>
  <si>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</si>
  <si>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</si>
  <si>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</si>
  <si>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</si>
  <si>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</si>
  <si>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</si>
  <si>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</si>
  <si>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</si>
  <si>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</si>
  <si>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</si>
  <si>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</si>
  <si>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</si>
  <si>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</si>
  <si>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</si>
  <si>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</si>
  <si>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</si>
  <si>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</si>
  <si>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</si>
  <si>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</si>
  <si>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</si>
  <si>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</si>
  <si>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</si>
  <si>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</si>
  <si>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</si>
  <si>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</si>
  <si>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</si>
  <si>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</si>
  <si>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</si>
  <si>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</si>
  <si>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</si>
  <si>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</si>
  <si>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</si>
  <si>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</si>
  <si>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</si>
  <si>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</si>
  <si>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</si>
  <si>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</si>
  <si>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</si>
  <si>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</si>
  <si>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</si>
  <si>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</si>
  <si>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</si>
  <si>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</si>
  <si>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</si>
  <si>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</si>
  <si>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</si>
  <si>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</si>
  <si>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</si>
  <si>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</si>
  <si>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</si>
  <si>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</si>
  <si>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</si>
  <si>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</si>
  <si>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</si>
  <si>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</si>
  <si>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</si>
  <si>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</si>
  <si>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</si>
  <si>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</si>
  <si>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</si>
  <si>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</si>
  <si>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</si>
  <si>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</si>
  <si>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</si>
  <si>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</si>
  <si>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</si>
  <si>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</si>
  <si>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</si>
  <si>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</si>
  <si>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</si>
  <si>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</si>
  <si>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</si>
  <si>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</si>
  <si>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</si>
  <si>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</si>
  <si>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</si>
  <si>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</si>
  <si>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</si>
  <si>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</si>
  <si>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</si>
  <si>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</si>
  <si>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</si>
  <si>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</si>
  <si>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</si>
  <si>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</si>
  <si>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</si>
  <si>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</si>
  <si>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</si>
  <si>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</si>
  <si>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</si>
  <si>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</si>
  <si>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</si>
  <si>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</si>
  <si>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</si>
  <si>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</si>
  <si>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</si>
  <si>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</si>
  <si>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</si>
  <si>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</si>
  <si>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</si>
  <si>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</si>
  <si>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</si>
  <si>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</si>
  <si>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</si>
  <si>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</si>
  <si>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</si>
  <si>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</si>
  <si>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</si>
  <si>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</si>
  <si>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</si>
  <si>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</si>
  <si>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</si>
  <si>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</si>
  <si>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</si>
  <si>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</si>
  <si>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</si>
  <si>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</si>
  <si>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</si>
  <si>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</si>
  <si>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</si>
  <si>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</si>
  <si>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</si>
  <si>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</si>
  <si>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</si>
  <si>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</si>
  <si>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</si>
  <si>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</si>
  <si>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</si>
  <si>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</si>
  <si>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</si>
  <si>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</si>
  <si>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</si>
  <si>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</si>
  <si>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</si>
  <si>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</si>
  <si>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</si>
  <si>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</si>
  <si>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</si>
  <si>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</si>
  <si>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</si>
  <si>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</si>
  <si>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</si>
  <si>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</si>
  <si>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</si>
  <si>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</si>
  <si>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</si>
  <si>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</si>
  <si>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</si>
  <si>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</si>
  <si>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</si>
  <si>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</si>
  <si>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</si>
  <si>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</si>
  <si>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</si>
  <si>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</si>
  <si>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</si>
  <si>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</si>
  <si>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</si>
  <si>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</si>
  <si>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</si>
  <si>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</si>
  <si>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</si>
  <si>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</si>
  <si>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</si>
  <si>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</si>
  <si>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</si>
  <si>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</si>
  <si>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</si>
  <si>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</si>
  <si>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</si>
  <si>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</si>
  <si>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</si>
  <si>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</si>
  <si>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</si>
  <si>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</si>
  <si>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</si>
  <si>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</si>
  <si>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</si>
  <si>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</si>
  <si>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</si>
  <si>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</si>
  <si>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</si>
  <si>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</si>
  <si>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</si>
  <si>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</si>
  <si>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</si>
  <si>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</si>
  <si>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</si>
  <si>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</si>
  <si>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</si>
  <si>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</si>
  <si>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</si>
  <si>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</si>
  <si>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</si>
  <si>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</si>
  <si>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</si>
  <si>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</si>
  <si>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</si>
  <si>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</si>
  <si>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</si>
  <si>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</si>
  <si>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</si>
  <si>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</si>
  <si>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</si>
  <si>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</si>
  <si>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</si>
  <si>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</si>
  <si>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</si>
  <si>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</si>
  <si>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</si>
  <si>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</si>
  <si>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</si>
  <si>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</si>
  <si>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</si>
  <si>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</si>
  <si>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</si>
  <si>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</si>
  <si>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</si>
  <si>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</si>
  <si>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</si>
  <si>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</si>
  <si>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</si>
  <si>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</si>
  <si>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</si>
  <si>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</si>
  <si>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</si>
  <si>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</si>
  <si>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</si>
  <si>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</si>
  <si>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</si>
  <si>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</si>
  <si>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</si>
  <si>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</si>
  <si>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</si>
  <si>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</si>
  <si>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</si>
  <si>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</si>
  <si>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</si>
  <si>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</si>
  <si>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</si>
  <si>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</si>
  <si>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</si>
  <si>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</si>
  <si>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</si>
  <si>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</si>
  <si>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</si>
  <si>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</si>
  <si>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</si>
  <si>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</si>
  <si>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</si>
  <si>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</si>
  <si>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</si>
  <si>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</si>
  <si>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</si>
  <si>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</si>
  <si>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</si>
  <si>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</si>
  <si>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</si>
  <si>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</si>
  <si>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</si>
  <si>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</si>
  <si>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</si>
  <si>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</si>
  <si>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</si>
  <si>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</si>
  <si>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</si>
  <si>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</si>
  <si>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</si>
  <si>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</si>
  <si>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</si>
  <si>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</si>
  <si>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</si>
  <si>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</si>
  <si>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</si>
  <si>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</si>
  <si>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</si>
  <si>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</si>
  <si>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</si>
  <si>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</si>
  <si>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</si>
  <si>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</si>
  <si>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</si>
  <si>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</si>
  <si>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</si>
  <si>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</si>
  <si>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</si>
  <si>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</si>
  <si>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</si>
  <si>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</si>
  <si>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</si>
  <si>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</si>
  <si>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</si>
  <si>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</si>
  <si>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</si>
  <si>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</si>
  <si>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</si>
  <si>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</si>
  <si>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</si>
  <si>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</si>
  <si>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</si>
  <si>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</si>
  <si>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</si>
  <si>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</si>
  <si>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</si>
  <si>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</si>
  <si>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</si>
  <si>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</si>
  <si>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</si>
  <si>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</si>
  <si>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</si>
  <si>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</si>
  <si>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</si>
  <si>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</si>
  <si>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</si>
  <si>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</si>
  <si>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</si>
  <si>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</si>
  <si>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</si>
  <si>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</si>
  <si>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</si>
  <si>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</si>
  <si>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</si>
  <si>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</si>
  <si>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</si>
  <si>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</si>
  <si>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</si>
  <si>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</si>
  <si>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</si>
  <si>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</si>
  <si>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</si>
  <si>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</si>
  <si>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</si>
  <si>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</si>
  <si>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</si>
  <si>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</si>
  <si>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</si>
  <si>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</si>
  <si>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</si>
  <si>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</si>
  <si>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</si>
  <si>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</si>
  <si>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</si>
  <si>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</si>
  <si>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</si>
  <si>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</si>
  <si>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</si>
  <si>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</si>
  <si>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</si>
  <si>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</si>
  <si>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</si>
  <si>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</si>
  <si>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</si>
  <si>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</si>
  <si>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</si>
  <si>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</si>
  <si>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</si>
  <si>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</si>
  <si>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</si>
  <si>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</si>
  <si>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</si>
  <si>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</si>
  <si>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</si>
  <si>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</si>
  <si>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</si>
  <si>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</si>
  <si>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</si>
  <si>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</si>
  <si>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</si>
  <si>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</si>
  <si>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</si>
  <si>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</si>
  <si>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</si>
  <si>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</si>
  <si>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</si>
  <si>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</si>
  <si>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</si>
  <si>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</si>
  <si>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</si>
  <si>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</si>
  <si>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</si>
  <si>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</si>
  <si>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</si>
  <si>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</si>
  <si>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</si>
  <si>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</si>
  <si>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</si>
  <si>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</si>
  <si>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</si>
  <si>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</si>
  <si>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</si>
  <si>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</si>
  <si>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</si>
  <si>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</si>
  <si>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</si>
  <si>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</si>
  <si>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</si>
  <si>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</si>
  <si>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</si>
  <si>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</si>
  <si>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</si>
  <si>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</si>
  <si>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</si>
  <si>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</si>
  <si>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</si>
  <si>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</si>
  <si>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</si>
  <si>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</si>
  <si>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</si>
  <si>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</si>
  <si>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</si>
  <si>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</si>
  <si>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</si>
  <si>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</si>
  <si>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</si>
  <si>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</si>
  <si>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</si>
  <si>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</si>
  <si>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</si>
  <si>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</si>
  <si>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</si>
  <si>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</si>
  <si>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</si>
  <si>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</si>
  <si>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</si>
  <si>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</si>
  <si>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</si>
  <si>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</si>
  <si>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</si>
  <si>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</si>
  <si>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</si>
  <si>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</si>
  <si>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</si>
  <si>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</si>
  <si>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</si>
  <si>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</si>
  <si>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</si>
  <si>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</si>
  <si>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</si>
  <si>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</si>
  <si>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</si>
  <si>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</si>
  <si>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</si>
  <si>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</si>
  <si>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</si>
  <si>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</si>
  <si>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</si>
  <si>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</si>
  <si>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</si>
  <si>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</si>
  <si>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</si>
  <si>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</si>
  <si>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</si>
  <si>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</si>
  <si>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</si>
  <si>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</si>
  <si>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</si>
  <si>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</si>
  <si>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</si>
  <si>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</si>
  <si>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</si>
  <si>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</si>
  <si>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</si>
  <si>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</si>
  <si>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</si>
  <si>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</si>
  <si>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</si>
  <si>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</si>
  <si>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</si>
  <si>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</si>
  <si>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</si>
  <si>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</si>
  <si>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</si>
  <si>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</si>
  <si>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</si>
  <si>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</si>
  <si>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</si>
  <si>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</si>
  <si>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</si>
  <si>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</si>
  <si>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</si>
  <si>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</si>
  <si>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</si>
  <si>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</si>
  <si>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</si>
  <si>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</si>
  <si>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</si>
  <si>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</si>
  <si>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</si>
  <si>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</si>
  <si>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</si>
  <si>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</si>
  <si>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</si>
  <si>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</si>
  <si>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</si>
  <si>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</si>
  <si>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</si>
  <si>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</si>
  <si>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</si>
  <si>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</si>
  <si>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</si>
  <si>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</si>
  <si>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</si>
  <si>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</si>
  <si>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</si>
  <si>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</si>
  <si>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</si>
  <si>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</si>
  <si>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</si>
  <si>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</si>
  <si>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</si>
  <si>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</si>
  <si>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</si>
  <si>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</si>
  <si>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</si>
  <si>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</si>
  <si>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</si>
  <si>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</si>
  <si>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</si>
  <si>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</si>
  <si>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</si>
  <si>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</si>
  <si>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</si>
  <si>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</si>
  <si>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</si>
  <si>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</si>
  <si>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</si>
  <si>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</si>
  <si>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</si>
  <si>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</si>
  <si>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</si>
  <si>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</si>
  <si>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</si>
  <si>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</si>
  <si>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</si>
  <si>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</si>
  <si>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</si>
  <si>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</si>
  <si>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</si>
  <si>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</si>
  <si>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</si>
  <si>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</si>
  <si>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</si>
  <si>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</si>
  <si>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</si>
  <si>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</si>
  <si>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</si>
  <si>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</si>
  <si>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</si>
  <si>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</si>
  <si>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</si>
  <si>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</si>
  <si>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</si>
  <si>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</si>
  <si>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</si>
  <si>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</si>
  <si>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</si>
  <si>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</si>
  <si>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</si>
  <si>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</si>
  <si>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</si>
  <si>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</si>
  <si>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</si>
  <si>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</si>
  <si>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</si>
  <si>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</si>
  <si>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</si>
  <si>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</si>
  <si>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</si>
  <si>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</si>
  <si>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</si>
  <si>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</si>
  <si>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</si>
  <si>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</si>
  <si>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</si>
  <si>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</si>
  <si>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</si>
  <si>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</si>
  <si>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</si>
  <si>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</si>
  <si>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</si>
  <si>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</si>
  <si>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</si>
  <si>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</si>
  <si>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</si>
  <si>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</si>
  <si>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</si>
  <si>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</si>
  <si>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</si>
  <si>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</si>
  <si>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</si>
  <si>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</si>
  <si>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</si>
  <si>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</si>
  <si>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</si>
  <si>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</si>
  <si>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</si>
  <si>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</si>
  <si>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</si>
  <si>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</si>
  <si>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</si>
  <si>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</si>
  <si>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</si>
  <si>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</si>
  <si>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</si>
  <si>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</si>
  <si>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</si>
  <si>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</si>
  <si>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</si>
  <si>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</si>
  <si>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</si>
  <si>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</si>
  <si>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</si>
  <si>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</si>
  <si>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</si>
  <si>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</si>
  <si>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</si>
  <si>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</si>
  <si>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</si>
  <si>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</si>
  <si>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</si>
  <si>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</si>
  <si>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</si>
  <si>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</si>
  <si>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</si>
  <si>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</si>
  <si>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</si>
  <si>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</si>
  <si>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</si>
  <si>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</si>
  <si>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</si>
  <si>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</si>
  <si>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</si>
  <si>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</si>
  <si>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</si>
  <si>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</si>
  <si>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</si>
  <si>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</si>
  <si>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</si>
  <si>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</si>
  <si>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</si>
  <si>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</si>
  <si>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</si>
  <si>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</si>
  <si>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</si>
  <si>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</si>
  <si>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</si>
  <si>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</si>
  <si>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</si>
  <si>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</si>
  <si>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</si>
  <si>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</si>
  <si>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</si>
  <si>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</si>
  <si>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</si>
  <si>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</si>
  <si>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</si>
  <si>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</si>
  <si>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</si>
  <si>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</si>
  <si>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</si>
  <si>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</si>
  <si>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</si>
  <si>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</si>
  <si>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</si>
  <si>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</si>
  <si>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</si>
  <si>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</si>
  <si>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</si>
  <si>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</si>
  <si>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</si>
  <si>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</si>
  <si>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</si>
  <si>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</si>
  <si>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</si>
  <si>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</si>
  <si>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</si>
  <si>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</si>
  <si>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</si>
  <si>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</si>
  <si>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</si>
  <si>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</si>
  <si>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</si>
  <si>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</si>
  <si>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</si>
  <si>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</si>
  <si>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</si>
  <si>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</si>
  <si>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</si>
  <si>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</si>
  <si>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</si>
  <si>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</si>
  <si>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</si>
  <si>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</si>
  <si>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</si>
  <si>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</si>
  <si>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</si>
  <si>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</si>
  <si>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</si>
  <si>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</si>
  <si>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</si>
  <si>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</si>
  <si>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</si>
  <si>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</si>
  <si>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</si>
  <si>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</si>
  <si>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</si>
  <si>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</si>
  <si>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</si>
  <si>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</si>
  <si>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</si>
  <si>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</si>
  <si>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</si>
  <si>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</si>
  <si>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</si>
  <si>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</si>
  <si>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</si>
  <si>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</si>
  <si>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</si>
  <si>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</si>
  <si>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</si>
  <si>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</si>
  <si>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</si>
  <si>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</si>
  <si>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</si>
  <si>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</si>
  <si>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</si>
  <si>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</si>
  <si>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</si>
  <si>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</si>
  <si>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</si>
  <si>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</si>
  <si>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</si>
  <si>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</si>
  <si>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</si>
  <si>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</si>
  <si>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</si>
  <si>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</si>
  <si>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</si>
  <si>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</si>
  <si>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</si>
  <si>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</si>
  <si>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</si>
  <si>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</si>
  <si>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</si>
  <si>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</si>
  <si>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</si>
  <si>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</si>
  <si>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</si>
  <si>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</si>
  <si>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</si>
  <si>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</si>
  <si>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</si>
  <si>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</si>
  <si>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</si>
  <si>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</si>
  <si>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</si>
  <si>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</si>
  <si>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</si>
  <si>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</si>
  <si>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</si>
  <si>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</si>
  <si>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</si>
  <si>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</si>
  <si>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</si>
  <si>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</si>
  <si>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</si>
  <si>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</si>
  <si>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</si>
  <si>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</si>
  <si>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</si>
  <si>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</si>
  <si>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</si>
  <si>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</si>
  <si>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</si>
  <si>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</si>
  <si>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</si>
  <si>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</si>
  <si>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</si>
  <si>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</si>
  <si>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</si>
  <si>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</si>
  <si>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</si>
  <si>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</si>
  <si>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</si>
  <si>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</si>
  <si>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</si>
  <si>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</si>
  <si>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</si>
  <si>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</si>
  <si>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</si>
  <si>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</si>
  <si>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</si>
  <si>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</si>
  <si>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</si>
  <si>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</si>
  <si>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</si>
  <si>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</si>
  <si>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</si>
  <si>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</si>
  <si>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</si>
  <si>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</si>
  <si>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</si>
  <si>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</si>
  <si>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</si>
  <si>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</si>
  <si>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</si>
  <si>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</si>
  <si>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</si>
  <si>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</si>
  <si>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</si>
  <si>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</si>
  <si>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</si>
  <si>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</si>
  <si>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</si>
  <si>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</si>
  <si>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</si>
  <si>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</si>
  <si>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</si>
  <si>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</si>
  <si>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</si>
  <si>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</si>
  <si>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</si>
  <si>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</si>
  <si>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</si>
  <si>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</si>
  <si>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</si>
  <si>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</si>
  <si>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</si>
  <si>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</si>
  <si>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</si>
  <si>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</si>
  <si>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</si>
  <si>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</si>
  <si>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</si>
  <si>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</si>
  <si>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</si>
  <si>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</si>
  <si>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</si>
  <si>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</si>
  <si>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</si>
  <si>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</si>
  <si>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</si>
  <si>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</si>
  <si>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</si>
  <si>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</si>
  <si>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</si>
  <si>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</si>
  <si>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</si>
  <si>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</si>
  <si>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</si>
  <si>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</si>
  <si>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</si>
  <si>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</si>
  <si>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</si>
  <si>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</si>
  <si>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</si>
  <si>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</si>
  <si>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</si>
  <si>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</si>
  <si>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</si>
  <si>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</si>
  <si>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</si>
  <si>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</si>
  <si>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</si>
  <si>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</si>
  <si>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</si>
  <si>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</si>
  <si>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</si>
  <si>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</si>
  <si>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</si>
  <si>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</si>
  <si>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</si>
  <si>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</si>
  <si>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</si>
  <si>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</si>
  <si>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</si>
  <si>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</si>
  <si>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</si>
  <si>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</si>
  <si>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</si>
  <si>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</si>
  <si>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</si>
  <si>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</si>
  <si>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</si>
  <si>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</si>
  <si>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</si>
  <si>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</si>
  <si>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</si>
  <si>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</si>
  <si>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</si>
  <si>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</si>
  <si>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</si>
  <si>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</si>
  <si>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</si>
  <si>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</si>
  <si>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</si>
  <si>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</si>
  <si>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</si>
  <si>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</si>
  <si>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</si>
  <si>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</si>
  <si>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</si>
  <si>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</si>
  <si>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</si>
  <si>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</si>
  <si>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</si>
  <si>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</si>
  <si>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</si>
  <si>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</si>
  <si>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</si>
  <si>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</si>
  <si>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</si>
  <si>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</si>
  <si>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</si>
  <si>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</si>
  <si>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</si>
  <si>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</si>
  <si>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</si>
  <si>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</si>
  <si>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</si>
  <si>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</si>
  <si>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</si>
  <si>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</si>
  <si>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</si>
  <si>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</si>
  <si>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</si>
  <si>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</si>
  <si>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</si>
  <si>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</si>
  <si>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</si>
  <si>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</si>
  <si>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</si>
  <si>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</si>
  <si>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</si>
  <si>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</si>
  <si>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</si>
  <si>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</si>
  <si>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</si>
  <si>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</si>
  <si>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</si>
  <si>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</si>
  <si>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</si>
  <si>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</si>
  <si>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</si>
  <si>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</si>
  <si>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</si>
  <si>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</si>
  <si>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</si>
  <si>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</si>
  <si>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</si>
  <si>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</si>
  <si>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</si>
  <si>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</si>
  <si>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</si>
  <si>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</si>
  <si>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</si>
  <si>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</si>
  <si>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</si>
  <si>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</si>
  <si>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</si>
  <si>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</si>
  <si>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</si>
  <si>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</si>
  <si>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</si>
  <si>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</si>
  <si>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</si>
  <si>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</si>
  <si>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</si>
  <si>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</si>
  <si>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</si>
  <si>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</si>
  <si>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</si>
  <si>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</si>
  <si>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</si>
  <si>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</si>
  <si>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</si>
  <si>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</si>
  <si>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</si>
  <si>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</si>
  <si>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</si>
  <si>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</si>
  <si>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</si>
  <si>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</si>
  <si>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</si>
  <si>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</si>
  <si>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</si>
  <si>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</si>
  <si>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</si>
  <si>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</si>
  <si>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</si>
  <si>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</si>
  <si>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</si>
  <si>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</si>
  <si>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</si>
  <si>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</si>
  <si>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</si>
  <si>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</si>
  <si>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</si>
  <si>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</si>
  <si>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</si>
  <si>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</si>
  <si>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</si>
  <si>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</si>
  <si>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</si>
  <si>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</si>
  <si>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</si>
  <si>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</si>
  <si>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</si>
  <si>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</si>
  <si>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</si>
  <si>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</si>
  <si>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</si>
  <si>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</si>
  <si>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</si>
  <si>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</si>
  <si>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</si>
  <si>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</si>
  <si>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</si>
  <si>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</si>
  <si>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</si>
  <si>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</si>
  <si>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</si>
  <si>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</si>
  <si>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</si>
  <si>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</si>
  <si>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</si>
  <si>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</si>
  <si>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</si>
  <si>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</si>
  <si>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</si>
  <si>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</si>
  <si>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</si>
  <si>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</si>
  <si>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</si>
  <si>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</si>
  <si>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</si>
  <si>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</si>
  <si>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</si>
  <si>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</si>
  <si>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</si>
  <si>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</si>
  <si>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</si>
  <si>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</si>
  <si>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</si>
  <si>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</si>
  <si>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</si>
  <si>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</si>
  <si>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</si>
  <si>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</si>
  <si>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</si>
  <si>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</si>
  <si>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</si>
  <si>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</si>
  <si>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</si>
  <si>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</si>
  <si>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</si>
  <si>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</si>
  <si>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</si>
  <si>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</si>
  <si>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</si>
  <si>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</si>
  <si>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</si>
  <si>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</si>
  <si>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</si>
  <si>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</si>
  <si>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</si>
  <si>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</si>
  <si>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</si>
  <si>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</si>
  <si>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</si>
  <si>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</si>
  <si>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</si>
  <si>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</si>
  <si>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</si>
  <si>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</si>
  <si>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</si>
  <si>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</si>
  <si>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</si>
  <si>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</si>
  <si>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</si>
  <si>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</si>
  <si>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</si>
  <si>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</si>
  <si>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</si>
  <si>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</si>
  <si>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</si>
  <si>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</si>
  <si>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</si>
  <si>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</si>
  <si>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</si>
  <si>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</si>
  <si>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</si>
  <si>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</si>
  <si>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</si>
  <si>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</si>
  <si>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</si>
  <si>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</si>
  <si>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</si>
  <si>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</si>
  <si>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</si>
  <si>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</si>
  <si>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</si>
  <si>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</si>
  <si>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</si>
  <si>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</si>
  <si>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</si>
  <si>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</si>
  <si>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</si>
  <si>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</si>
  <si>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</si>
  <si>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</si>
  <si>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</si>
  <si>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</si>
  <si>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</si>
  <si>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</si>
  <si>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</si>
  <si>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</si>
  <si>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</si>
  <si>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</si>
  <si>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</si>
  <si>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</si>
  <si>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</si>
  <si>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</si>
  <si>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</si>
  <si>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</si>
  <si>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</si>
  <si>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</si>
  <si>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</si>
  <si>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</si>
  <si>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</si>
  <si>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</si>
  <si>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</si>
  <si>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</si>
  <si>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</si>
  <si>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</si>
  <si>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</si>
  <si>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</si>
  <si>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</si>
  <si>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</si>
  <si>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</si>
  <si>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</si>
  <si>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</si>
  <si>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</si>
  <si>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</si>
  <si>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</si>
  <si>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</si>
  <si>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</si>
  <si>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</si>
  <si>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</si>
  <si>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</si>
  <si>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</si>
  <si>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</si>
  <si>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</si>
  <si>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</si>
  <si>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</si>
  <si>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</si>
  <si>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</si>
  <si>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</si>
  <si>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</si>
  <si>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</si>
  <si>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</si>
  <si>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</si>
  <si>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</si>
  <si>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</si>
  <si>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</si>
  <si>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</si>
  <si>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</si>
  <si>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</si>
  <si>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</si>
  <si>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</si>
  <si>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</si>
  <si>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</si>
  <si>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</si>
  <si>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</si>
  <si>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</si>
  <si>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</si>
  <si>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</si>
  <si>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</si>
  <si>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</si>
  <si>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</si>
  <si>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</si>
  <si>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</si>
  <si>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</si>
  <si>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</si>
  <si>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</si>
  <si>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</si>
  <si>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</si>
  <si>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</si>
  <si>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</si>
  <si>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</si>
  <si>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</si>
  <si>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</si>
  <si>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</si>
  <si>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</si>
  <si>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</si>
  <si>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</si>
  <si>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</si>
  <si>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</si>
  <si>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</si>
  <si>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</si>
  <si>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</si>
  <si>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</si>
  <si>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</si>
  <si>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</si>
  <si>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</si>
  <si>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</si>
  <si>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</si>
  <si>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</si>
  <si>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</si>
  <si>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</si>
  <si>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</si>
  <si>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</si>
  <si>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</si>
  <si>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</si>
  <si>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</si>
  <si>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</si>
  <si>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</si>
  <si>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</si>
  <si>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</si>
  <si>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</si>
  <si>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</si>
  <si>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</si>
  <si>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</si>
  <si>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</si>
  <si>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</si>
  <si>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</si>
  <si>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</si>
  <si>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</si>
  <si>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</si>
  <si>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</si>
  <si>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</si>
  <si>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</si>
  <si>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</si>
  <si>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</si>
  <si>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</si>
  <si>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</si>
  <si>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</si>
  <si>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</si>
  <si>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</si>
  <si>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</si>
  <si>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</si>
  <si>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</si>
  <si>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</si>
  <si>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</si>
  <si>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</si>
  <si>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</si>
  <si>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</si>
  <si>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</si>
  <si>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</si>
  <si>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</si>
  <si>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</si>
  <si>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</si>
  <si>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</si>
  <si>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</si>
  <si>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</si>
  <si>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</si>
  <si>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</si>
  <si>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</si>
  <si>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</si>
  <si>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</si>
  <si>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</si>
  <si>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</si>
  <si>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</si>
  <si>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</si>
  <si>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</si>
  <si>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</si>
  <si>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</si>
  <si>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</si>
  <si>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</si>
  <si>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</si>
  <si>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</si>
  <si>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</si>
  <si>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</si>
  <si>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</si>
  <si>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</si>
  <si>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</si>
  <si>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</si>
  <si>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</si>
  <si>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</si>
  <si>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</si>
  <si>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</si>
  <si>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</si>
  <si>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</si>
  <si>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</si>
  <si>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</si>
  <si>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</si>
  <si>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</si>
  <si>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</si>
  <si>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</si>
  <si>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</si>
  <si>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</si>
  <si>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</si>
  <si>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</si>
  <si>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</si>
  <si>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</si>
  <si>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</si>
  <si>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</si>
  <si>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</si>
  <si>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</si>
  <si>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</si>
  <si>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</si>
  <si>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</si>
  <si>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</si>
  <si>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</si>
  <si>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</si>
  <si>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</si>
  <si>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</si>
  <si>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</si>
  <si>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</si>
  <si>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</si>
  <si>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</si>
  <si>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</si>
  <si>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</si>
  <si>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</si>
  <si>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</si>
  <si>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</si>
  <si>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</si>
  <si>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</si>
  <si>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</si>
  <si>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</si>
  <si>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</si>
  <si>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</si>
  <si>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</si>
  <si>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</si>
  <si>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</si>
  <si>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</si>
  <si>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</si>
  <si>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</si>
  <si>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</si>
  <si>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</si>
  <si>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</si>
  <si>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</si>
  <si>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</si>
  <si>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</si>
  <si>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</si>
  <si>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</si>
  <si>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</si>
  <si>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</si>
  <si>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</si>
  <si>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</si>
  <si>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</si>
  <si>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</si>
  <si>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</si>
  <si>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</si>
  <si>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</si>
  <si>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</si>
  <si>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</si>
  <si>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</si>
  <si>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</si>
  <si>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</si>
  <si>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</si>
  <si>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</si>
  <si>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</si>
  <si>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</si>
  <si>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</si>
  <si>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</si>
  <si>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</si>
  <si>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</si>
  <si>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</si>
  <si>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</si>
  <si>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</si>
  <si>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</si>
  <si>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</si>
  <si>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</si>
  <si>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</si>
  <si>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</si>
  <si>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</si>
  <si>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</si>
  <si>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</si>
  <si>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</si>
  <si>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</si>
  <si>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</si>
  <si>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</si>
  <si>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</si>
  <si>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</si>
  <si>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</si>
  <si>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</si>
  <si>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</si>
  <si>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</si>
  <si>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</si>
  <si>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</si>
  <si>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</si>
  <si>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</si>
  <si>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</si>
  <si>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</si>
  <si>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</si>
  <si>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</si>
  <si>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</si>
  <si>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</si>
  <si>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</si>
  <si>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</si>
  <si>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</si>
  <si>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</si>
  <si>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</si>
  <si>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</si>
  <si>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</si>
  <si>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</si>
  <si>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</si>
  <si>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</si>
  <si>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</si>
  <si>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</si>
  <si>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</si>
  <si>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</si>
  <si>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</si>
  <si>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</si>
  <si>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</si>
  <si>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</si>
  <si>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</si>
  <si>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</si>
  <si>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</si>
  <si>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</si>
  <si>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</si>
  <si>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</si>
  <si>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</si>
  <si>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</si>
  <si>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</si>
  <si>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</si>
  <si>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</si>
  <si>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</si>
  <si>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</si>
  <si>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</si>
  <si>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</si>
  <si>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</si>
  <si>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</si>
  <si>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</si>
  <si>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</si>
  <si>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</si>
  <si>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</si>
  <si>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</si>
  <si>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</si>
  <si>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</si>
  <si>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</si>
  <si>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</si>
  <si>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</si>
  <si>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</si>
  <si>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</si>
  <si>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</si>
  <si>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</si>
  <si>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</si>
  <si>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</si>
  <si>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</si>
  <si>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</si>
  <si>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</si>
  <si>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</si>
  <si>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</si>
  <si>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</si>
  <si>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</si>
  <si>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</si>
  <si>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</si>
  <si>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</si>
  <si>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</si>
  <si>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</si>
  <si>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</si>
  <si>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</si>
  <si>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</si>
  <si>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</si>
  <si>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</si>
  <si>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</si>
  <si>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</si>
  <si>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</si>
  <si>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</si>
  <si>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</si>
  <si>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</si>
  <si>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</si>
  <si>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</si>
  <si>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</si>
  <si>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</si>
  <si>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</si>
  <si>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</si>
  <si>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</si>
  <si>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</si>
  <si>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</si>
  <si>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</si>
  <si>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</si>
  <si>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</si>
  <si>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</si>
  <si>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</si>
  <si>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</si>
  <si>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</si>
  <si>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</si>
  <si>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</si>
  <si>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</si>
  <si>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</si>
  <si>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</si>
  <si>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</si>
  <si>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</si>
  <si>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</si>
  <si>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</si>
  <si>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</si>
  <si>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</si>
  <si>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</si>
  <si>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</si>
  <si>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</si>
  <si>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</si>
  <si>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</si>
  <si>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</si>
  <si>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</si>
  <si>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</si>
  <si>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</si>
  <si>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</si>
  <si>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</si>
  <si>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</si>
  <si>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</si>
  <si>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</si>
  <si>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</si>
  <si>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</si>
  <si>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</si>
  <si>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</si>
  <si>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</si>
  <si>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</si>
  <si>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</si>
  <si>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</si>
  <si>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</si>
  <si>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</si>
  <si>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</si>
  <si>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</si>
  <si>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</si>
  <si>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</si>
  <si>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</si>
  <si>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</si>
  <si>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</si>
  <si>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</si>
  <si>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</si>
  <si>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</si>
  <si>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</si>
  <si>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</si>
  <si>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</si>
  <si>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</si>
  <si>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</si>
  <si>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</si>
  <si>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</si>
  <si>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</si>
  <si>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</si>
  <si>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</si>
  <si>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</si>
  <si>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</si>
  <si>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</si>
  <si>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</si>
  <si>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</si>
  <si>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</si>
  <si>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</si>
  <si>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</si>
  <si>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</si>
  <si>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</si>
  <si>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</si>
  <si>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</si>
  <si>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</si>
  <si>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</si>
  <si>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</si>
  <si>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</si>
  <si>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</si>
  <si>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</si>
  <si>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</si>
  <si>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</si>
  <si>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</si>
  <si>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</si>
  <si>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</si>
  <si>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</si>
  <si>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</si>
  <si>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</si>
  <si>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</si>
  <si>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</si>
  <si>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</si>
  <si>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</si>
  <si>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</si>
  <si>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</si>
  <si>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</si>
  <si>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</si>
  <si>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</si>
  <si>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</si>
  <si>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</si>
  <si>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</si>
  <si>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</si>
  <si>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</si>
  <si>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</si>
  <si>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</si>
  <si>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</si>
  <si>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</si>
  <si>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</si>
  <si>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</si>
  <si>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</si>
  <si>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</si>
  <si>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</si>
  <si>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</si>
  <si>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</si>
  <si>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</si>
  <si>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</si>
  <si>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</si>
  <si>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</si>
  <si>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</si>
  <si>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</si>
  <si>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</si>
  <si>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</si>
  <si>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</si>
  <si>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</si>
  <si>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</si>
  <si>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</si>
  <si>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</si>
  <si>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</si>
  <si>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</si>
  <si>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</si>
  <si>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</si>
  <si>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</si>
  <si>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</si>
  <si>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</si>
  <si>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</si>
  <si>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</si>
  <si>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</si>
  <si>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</si>
  <si>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</si>
  <si>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</si>
  <si>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</si>
  <si>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</si>
  <si>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</si>
  <si>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</si>
  <si>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</si>
  <si>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</si>
  <si>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</si>
  <si>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</si>
  <si>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</si>
  <si>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</si>
  <si>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</si>
  <si>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</si>
  <si>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</si>
  <si>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</si>
  <si>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</si>
  <si>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</si>
  <si>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</si>
  <si>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</si>
  <si>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</si>
  <si>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</si>
  <si>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</si>
  <si>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</si>
  <si>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</si>
  <si>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</si>
  <si>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</si>
  <si>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</si>
  <si>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</si>
  <si>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</si>
  <si>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</si>
  <si>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</si>
  <si>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</si>
  <si>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</si>
  <si>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</si>
  <si>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</si>
  <si>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</si>
  <si>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</si>
  <si>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</si>
  <si>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</si>
  <si>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</si>
  <si>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</si>
  <si>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</si>
  <si>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</si>
  <si>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</si>
  <si>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</si>
  <si>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</si>
  <si>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</si>
  <si>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</si>
  <si>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</si>
  <si>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</si>
  <si>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</si>
  <si>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</si>
  <si>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</si>
  <si>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</si>
  <si>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</si>
  <si>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</si>
  <si>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</si>
  <si>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</si>
  <si>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</si>
  <si>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</si>
  <si>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</si>
  <si>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</si>
  <si>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</si>
  <si>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</si>
  <si>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</si>
  <si>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</si>
  <si>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</si>
  <si>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</si>
  <si>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</si>
  <si>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</si>
  <si>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</si>
  <si>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</si>
  <si>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</si>
  <si>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</si>
  <si>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</si>
  <si>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</si>
  <si>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</si>
  <si>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</si>
  <si>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</si>
  <si>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</si>
  <si>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</si>
  <si>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</si>
  <si>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</si>
  <si>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</si>
  <si>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</si>
  <si>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</si>
  <si>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</si>
  <si>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</si>
  <si>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</si>
  <si>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</si>
  <si>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</si>
  <si>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</si>
  <si>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</si>
  <si>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</si>
  <si>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</si>
  <si>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</si>
  <si>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</si>
  <si>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</si>
  <si>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</si>
  <si>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</si>
  <si>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</si>
  <si>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</si>
  <si>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</si>
  <si>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</si>
  <si>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</si>
  <si>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</si>
  <si>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</si>
  <si>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</si>
  <si>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</si>
  <si>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</si>
  <si>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</si>
  <si>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</si>
  <si>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</si>
  <si>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</si>
  <si>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</si>
  <si>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</si>
  <si>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</si>
  <si>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</si>
  <si>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</si>
  <si>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</si>
  <si>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</si>
  <si>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</si>
  <si>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</si>
  <si>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</si>
  <si>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</si>
  <si>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</si>
  <si>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</si>
  <si>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</si>
  <si>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</si>
  <si>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</si>
  <si>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</si>
  <si>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</si>
  <si>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</si>
  <si>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</si>
  <si>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</si>
  <si>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</si>
  <si>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</si>
  <si>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</si>
  <si>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</si>
  <si>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</si>
  <si>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</si>
  <si>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</si>
  <si>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</si>
  <si>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</si>
  <si>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</si>
  <si>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</si>
  <si>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</si>
  <si>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</si>
  <si>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</si>
  <si>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</si>
  <si>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</si>
  <si>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</si>
  <si>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</si>
  <si>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</si>
  <si>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</si>
  <si>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</si>
  <si>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</si>
  <si>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</si>
  <si>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</si>
  <si>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</si>
  <si>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</si>
  <si>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</si>
  <si>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</si>
  <si>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</si>
  <si>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</si>
  <si>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</si>
  <si>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</si>
  <si>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</si>
  <si>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</si>
  <si>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</si>
  <si>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</si>
  <si>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</si>
  <si>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</si>
  <si>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</si>
  <si>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</si>
  <si>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</si>
  <si>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</si>
  <si>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</si>
  <si>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</si>
  <si>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</si>
  <si>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</si>
  <si>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</si>
  <si>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</si>
  <si>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</si>
  <si>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</si>
  <si>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</si>
  <si>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</si>
  <si>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</si>
  <si>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</si>
  <si>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</si>
  <si>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</si>
  <si>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</si>
  <si>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</si>
  <si>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</si>
  <si>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</si>
  <si>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</si>
  <si>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</si>
  <si>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</si>
  <si>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</si>
  <si>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</si>
  <si>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</si>
  <si>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</si>
  <si>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</si>
  <si>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</si>
  <si>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</si>
  <si>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</si>
  <si>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</si>
  <si>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</si>
  <si>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</si>
  <si>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</si>
  <si>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</si>
  <si>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</si>
  <si>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</si>
  <si>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</si>
  <si>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</si>
  <si>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</si>
  <si>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</si>
  <si>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</si>
  <si>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</si>
  <si>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</si>
  <si>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</si>
  <si>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</si>
  <si>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</si>
  <si>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</si>
  <si>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</si>
  <si>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</si>
  <si>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</si>
  <si>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</si>
  <si>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</si>
  <si>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</si>
  <si>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</si>
  <si>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</si>
  <si>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</si>
  <si>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</si>
  <si>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</si>
  <si>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</si>
  <si>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</si>
  <si>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</si>
  <si>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</si>
  <si>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</si>
  <si>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</si>
  <si>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</si>
  <si>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</si>
  <si>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</si>
  <si>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</si>
  <si>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</si>
  <si>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</si>
  <si>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</si>
  <si>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</si>
  <si>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</si>
  <si>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</si>
  <si>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</si>
  <si>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</si>
  <si>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</si>
  <si>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</si>
  <si>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</si>
  <si>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</si>
  <si>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</si>
  <si>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</si>
  <si>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</si>
  <si>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</si>
  <si>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</si>
  <si>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</si>
  <si>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</si>
  <si>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</si>
  <si>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</si>
  <si>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</si>
  <si>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</si>
  <si>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</si>
  <si>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</si>
  <si>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</si>
  <si>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</si>
  <si>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</si>
  <si>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</si>
  <si>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</si>
  <si>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</si>
  <si>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</si>
  <si>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</si>
  <si>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</si>
  <si>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</si>
  <si>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</si>
  <si>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</si>
  <si>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</si>
  <si>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</si>
  <si>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</si>
  <si>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</si>
  <si>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</si>
  <si>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</si>
  <si>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</si>
  <si>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</si>
  <si>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</si>
  <si>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</si>
  <si>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</si>
  <si>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</si>
  <si>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</si>
  <si>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</si>
  <si>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</si>
  <si>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</si>
  <si>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</si>
  <si>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</si>
  <si>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</si>
  <si>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</si>
  <si>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</si>
  <si>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</si>
  <si>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</si>
  <si>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</si>
  <si>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</si>
  <si>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</si>
  <si>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</si>
  <si>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</si>
  <si>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</si>
  <si>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</si>
  <si>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</si>
  <si>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</si>
  <si>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</si>
  <si>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</si>
  <si>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</si>
  <si>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</si>
  <si>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</si>
  <si>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</si>
  <si>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</si>
  <si>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</si>
  <si>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</si>
  <si>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</si>
  <si>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</si>
  <si>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</si>
  <si>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</si>
  <si>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</si>
  <si>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</si>
  <si>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</si>
  <si>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</si>
  <si>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</si>
  <si>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</si>
  <si>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</si>
  <si>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</si>
  <si>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</si>
  <si>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</si>
  <si>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</si>
  <si>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</si>
  <si>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</si>
  <si>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</si>
  <si>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</si>
  <si>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</si>
  <si>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</si>
  <si>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</si>
  <si>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</si>
  <si>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</si>
  <si>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</si>
  <si>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</si>
  <si>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</si>
  <si>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</si>
  <si>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</si>
  <si>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</si>
  <si>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</si>
  <si>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</si>
  <si>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</si>
  <si>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</si>
  <si>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</si>
  <si>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</si>
  <si>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</si>
  <si>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</si>
  <si>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</si>
  <si>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</si>
  <si>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</si>
  <si>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</si>
  <si>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</si>
  <si>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</si>
  <si>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</si>
  <si>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</si>
  <si>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</si>
  <si>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</si>
  <si>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</si>
  <si>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</si>
  <si>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</si>
  <si>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</si>
  <si>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</si>
  <si>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</si>
  <si>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</si>
  <si>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</si>
  <si>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</si>
  <si>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</si>
  <si>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</si>
  <si>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</si>
  <si>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</si>
  <si>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</si>
  <si>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</si>
  <si>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</si>
  <si>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</si>
  <si>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</si>
  <si>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</si>
  <si>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</si>
  <si>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</si>
  <si>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</si>
  <si>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</si>
  <si>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</si>
  <si>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</si>
  <si>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</si>
  <si>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</si>
  <si>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</si>
  <si>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</si>
  <si>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</si>
  <si>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</si>
  <si>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</si>
  <si>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</si>
  <si>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</si>
  <si>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</si>
  <si>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</si>
  <si>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</si>
  <si>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</si>
  <si>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</si>
  <si>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</si>
  <si>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</si>
  <si>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</si>
  <si>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</si>
  <si>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</si>
  <si>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</si>
  <si>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</si>
  <si>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</si>
  <si>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</si>
  <si>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</si>
  <si>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</si>
  <si>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</si>
  <si>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</si>
  <si>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</si>
  <si>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</si>
  <si>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</si>
  <si>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</si>
  <si>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</si>
  <si>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</si>
  <si>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</si>
  <si>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</si>
  <si>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</si>
  <si>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</si>
  <si>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</si>
  <si>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</si>
  <si>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</si>
  <si>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</si>
  <si>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</si>
  <si>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260909</t>
  </si>
  <si>
    <t>SE0030361507</t>
  </si>
  <si>
    <t>HEBAFAST_260909</t>
  </si>
  <si>
    <t>HEBA/ZERO CP 20270315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</si>
</sst>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6">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xf numFmtId="49" fontId="1" fillId="41" borderId="1" xfId="0" applyNumberFormat="1" applyFont="1" applyFill="1" applyBorder="1" applyAlignment="1">
      <alignment horizontal="left"/>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4140625" defaultRowHeight="13.2"/>
  <cols>
    <col min="1" max="1" width="14.5546875" style="47" customWidth="1"/>
    <col min="2" max="2" width="28.44140625" style="47" customWidth="1"/>
    <col min="3" max="3" width="16.5546875" style="47" customWidth="1"/>
    <col min="4" max="4" width="21.5546875" style="47" customWidth="1"/>
    <col min="5" max="5" width="16.5546875" style="47" bestFit="1" customWidth="1"/>
    <col min="6" max="6" width="14.5546875" style="48" customWidth="1"/>
    <col min="7" max="7" width="14" style="47" customWidth="1"/>
    <col min="8" max="8" width="15.5546875" style="47" customWidth="1"/>
    <col min="9" max="9" width="13" style="47" customWidth="1"/>
    <col min="10" max="10" width="13.5546875" style="47" customWidth="1"/>
    <col min="11" max="11" width="23.5546875" style="47" bestFit="1" customWidth="1"/>
    <col min="12"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8"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4.4">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4" t="s">
        <v>901</v>
      </c>
      <c r="W5" s="315"/>
      <c r="X5" s="315"/>
      <c r="Y5" s="315"/>
      <c r="Z5" s="315"/>
      <c r="AA5" s="314" t="s">
        <v>953</v>
      </c>
      <c r="AB5" s="315"/>
      <c r="AC5" s="315"/>
      <c r="AD5" s="315"/>
      <c r="AE5" s="315"/>
      <c r="AF5" s="314" t="s">
        <v>954</v>
      </c>
      <c r="AG5" s="315"/>
      <c r="AH5" s="315"/>
      <c r="AI5" s="315"/>
      <c r="AJ5" s="315"/>
      <c r="AK5" s="314" t="s">
        <v>955</v>
      </c>
      <c r="AL5" s="315"/>
      <c r="AM5" s="315"/>
      <c r="AN5" s="315"/>
      <c r="AO5" s="315"/>
      <c r="AP5" s="314" t="s">
        <v>956</v>
      </c>
      <c r="AQ5" s="315"/>
      <c r="AR5" s="315"/>
      <c r="AS5" s="315"/>
      <c r="AT5" s="315"/>
      <c r="AU5" s="314" t="s">
        <v>957</v>
      </c>
      <c r="AV5" s="315"/>
      <c r="AW5" s="315"/>
      <c r="AX5" s="315"/>
      <c r="AY5" s="315"/>
      <c r="AZ5" s="314" t="s">
        <v>958</v>
      </c>
      <c r="BA5" s="315"/>
      <c r="BB5" s="315"/>
      <c r="BC5" s="315"/>
      <c r="BD5" s="315"/>
      <c r="BE5" s="314" t="s">
        <v>959</v>
      </c>
      <c r="BF5" s="315"/>
      <c r="BG5" s="315"/>
      <c r="BH5" s="315"/>
      <c r="BI5" s="315"/>
      <c r="BJ5" s="314" t="s">
        <v>960</v>
      </c>
      <c r="BK5" s="315"/>
      <c r="BL5" s="315"/>
      <c r="BM5" s="315"/>
      <c r="BN5" s="315"/>
      <c r="BO5" s="314" t="s">
        <v>961</v>
      </c>
      <c r="BP5" s="315"/>
      <c r="BQ5" s="315"/>
      <c r="BR5" s="315"/>
      <c r="BS5" s="315"/>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216</v>
      </c>
      <c r="G4" s="64" t="s">
        <v>2823</v>
      </c>
    </row>
    <row r="5" spans="1:32" ht="39.6">
      <c r="A5" s="49"/>
      <c r="G5" s="56"/>
      <c r="W5" s="67"/>
      <c r="Y5" s="271" t="s">
        <v>4050</v>
      </c>
      <c r="Z5" s="271" t="s">
        <v>4050</v>
      </c>
      <c r="AA5" s="271" t="s">
        <v>4050</v>
      </c>
    </row>
    <row r="6" spans="1:32" ht="39.6">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C10" sqref="C10"/>
    </sheetView>
  </sheetViews>
  <sheetFormatPr defaultColWidth="9.44140625" defaultRowHeight="13.2"/>
  <cols>
    <col min="1" max="1" width="18.44140625" style="47" customWidth="1"/>
    <col min="2" max="2" width="34" style="47" customWidth="1"/>
    <col min="3" max="3" width="34.5546875" style="47" customWidth="1"/>
    <col min="4" max="4" width="30.5546875" style="47" customWidth="1"/>
    <col min="5" max="5" width="25.88671875" style="47" customWidth="1"/>
    <col min="6" max="6" width="22.44140625" style="47" bestFit="1" customWidth="1"/>
    <col min="7" max="7" width="17.44140625" style="47" customWidth="1"/>
    <col min="8" max="8" width="24.5546875" style="47" customWidth="1"/>
    <col min="9" max="9" width="15.5546875" style="47" customWidth="1"/>
    <col min="10" max="10" width="15.44140625" style="47" customWidth="1"/>
    <col min="11" max="11" width="21.44140625" style="47" customWidth="1"/>
    <col min="12" max="12" width="15.6640625" style="47" customWidth="1"/>
    <col min="13" max="13" width="22.554687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394</v>
      </c>
      <c r="E2" s="56" t="s">
        <v>34</v>
      </c>
      <c r="F2" s="55" t="s">
        <v>276</v>
      </c>
      <c r="G2" s="307">
        <v>46279</v>
      </c>
      <c r="H2" s="55" t="s">
        <v>7775</v>
      </c>
      <c r="I2" s="55" t="str">
        <f>IF(C2="-","",VLOOKUP(C2,CouponBondIssuersTable,2,0))</f>
        <v>HEBA</v>
      </c>
      <c r="J2" s="55" t="str">
        <f>IF(D2="-","",IFERROR(VLOOKUP(D2,CouponLeadManagersTable,2,0),""))</f>
        <v>SEB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7781</v>
      </c>
      <c r="F7" s="309" t="s">
        <v>7777</v>
      </c>
      <c r="G7" s="56">
        <v>1000000</v>
      </c>
      <c r="H7" s="55" t="s">
        <v>34</v>
      </c>
      <c r="I7" s="310">
        <v>75000000</v>
      </c>
      <c r="J7" s="56"/>
      <c r="K7" s="56" t="s">
        <v>4273</v>
      </c>
      <c r="L7" s="4">
        <f>G2</f>
        <v>46279</v>
      </c>
      <c r="M7" s="4">
        <f>IF(L7&lt;&gt;"",L7,"")</f>
        <v>46279</v>
      </c>
      <c r="N7" s="307">
        <v>46461</v>
      </c>
      <c r="O7" s="4">
        <f>N7</f>
        <v>46461</v>
      </c>
      <c r="P7" s="325" t="s">
        <v>7780</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4140625" defaultRowHeight="14.4"/>
  <cols>
    <col min="1" max="1" width="32.886718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5">
      <c r="A29" s="187" t="s">
        <v>2308</v>
      </c>
      <c r="B29" s="187" t="s">
        <v>2309</v>
      </c>
      <c r="F29" t="s">
        <v>2236</v>
      </c>
      <c r="G29" t="s">
        <v>4386</v>
      </c>
    </row>
    <row r="30" spans="1:10" ht="15">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28.8">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28.8">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28.8">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28.8">
      <c r="A1647" s="297" t="s">
        <v>6726</v>
      </c>
      <c r="B1647" t="s">
        <v>6727</v>
      </c>
      <c r="G1647" t="s">
        <v>3488</v>
      </c>
    </row>
    <row r="1648" spans="1:7">
      <c r="A1648" s="297" t="s">
        <v>7460</v>
      </c>
      <c r="B1648" t="s">
        <v>7461</v>
      </c>
      <c r="G1648" t="s">
        <v>5632</v>
      </c>
    </row>
    <row r="1649" spans="1:7" ht="43.2">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28.8">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28.8">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4" t="s">
        <v>901</v>
      </c>
      <c r="T5" s="315"/>
      <c r="U5" s="315"/>
      <c r="V5" s="315"/>
      <c r="W5" s="315"/>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6">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2026-09-11T12:30:11Z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