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6" documentId="8_{69F8654B-DD97-4475-B7E7-34CFDDD5829A}" xr6:coauthVersionLast="47" xr6:coauthVersionMax="47" xr10:uidLastSave="{E582ED6D-79AE-4BC9-9479-704F9E7E0D00}"/>
  <bookViews>
    <workbookView xWindow="31020" yWindow="7695" windowWidth="22755" windowHeight="738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<sst xmlns="http://schemas.openxmlformats.org/spreadsheetml/2006/main" count="12764" uniqueCount="7786">
  <si>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</si>
  <si>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</si>
  <si>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</si>
  <si>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</si>
  <si>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</si>
  <si>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</si>
  <si>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</si>
  <si>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</si>
  <si>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</si>
  <si>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</si>
  <si>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</si>
  <si>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</si>
  <si>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</si>
  <si>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</si>
  <si>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</si>
  <si>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</si>
  <si>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</si>
  <si>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</si>
  <si>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</si>
  <si>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</si>
  <si>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</si>
  <si>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</si>
  <si>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</si>
  <si>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</si>
  <si>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</si>
  <si>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</si>
  <si>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</si>
  <si>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</si>
  <si>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</si>
  <si>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</si>
  <si>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</si>
  <si>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</si>
  <si>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</si>
  <si>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</si>
  <si>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</si>
  <si>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</si>
  <si>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</si>
  <si>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</si>
  <si>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</si>
  <si>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</si>
  <si>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</si>
  <si>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</si>
  <si>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</si>
  <si>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</si>
  <si>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</si>
  <si>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</si>
  <si>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</si>
  <si>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</si>
  <si>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</si>
  <si>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</si>
  <si>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</si>
  <si>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</si>
  <si>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</si>
  <si>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</si>
  <si>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</si>
  <si>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</si>
  <si>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</si>
  <si>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</si>
  <si>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</si>
  <si>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</si>
  <si>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</si>
  <si>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</si>
  <si>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</si>
  <si>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</si>
  <si>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</si>
  <si>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</si>
  <si>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</si>
  <si>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</si>
  <si>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</si>
  <si>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</si>
  <si>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</si>
  <si>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</si>
  <si>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</si>
  <si>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</si>
  <si>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</si>
  <si>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</si>
  <si>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</si>
  <si>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</si>
  <si>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</si>
  <si>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</si>
  <si>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</si>
  <si>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</si>
  <si>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</si>
  <si>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</si>
  <si>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</si>
  <si>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</si>
  <si>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</si>
  <si>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</si>
  <si>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</si>
  <si>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</si>
  <si>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</si>
  <si>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</si>
  <si>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</si>
  <si>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</si>
  <si>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</si>
  <si>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</si>
  <si>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</si>
  <si>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</si>
  <si>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</si>
  <si>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</si>
  <si>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</si>
  <si>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</si>
  <si>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</si>
  <si>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</si>
  <si>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</si>
  <si>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</si>
  <si>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</si>
  <si>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</si>
  <si>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</si>
  <si>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</si>
  <si>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</si>
  <si>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</si>
  <si>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</si>
  <si>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</si>
  <si>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</si>
  <si>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</si>
  <si>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</si>
  <si>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</si>
  <si>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</si>
  <si>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</si>
  <si>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</si>
  <si>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</si>
  <si>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</si>
  <si>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</si>
  <si>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</si>
  <si>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</si>
  <si>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</si>
  <si>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</si>
  <si>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</si>
  <si>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</si>
  <si>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</si>
  <si>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</si>
  <si>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</si>
  <si>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</si>
  <si>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</si>
  <si>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</si>
  <si>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</si>
  <si>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</si>
  <si>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</si>
  <si>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</si>
  <si>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</si>
  <si>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</si>
  <si>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</si>
  <si>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</si>
  <si>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</si>
  <si>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</si>
  <si>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</si>
  <si>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</si>
  <si>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</si>
  <si>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</si>
  <si>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</si>
  <si>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</si>
  <si>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</si>
  <si>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</si>
  <si>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</si>
  <si>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</si>
  <si>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</si>
  <si>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</si>
  <si>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</si>
  <si>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</si>
  <si>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</si>
  <si>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</si>
  <si>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</si>
  <si>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</si>
  <si>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</si>
  <si>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</si>
  <si>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</si>
  <si>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</si>
  <si>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</si>
  <si>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</si>
  <si>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</si>
  <si>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</si>
  <si>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</si>
  <si>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</si>
  <si>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</si>
  <si>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</si>
  <si>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</si>
  <si>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</si>
  <si>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</si>
  <si>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</si>
  <si>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</si>
  <si>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</si>
  <si>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</si>
  <si>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</si>
  <si>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</si>
  <si>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</si>
  <si>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</si>
  <si>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</si>
  <si>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</si>
  <si>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</si>
  <si>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</si>
  <si>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</si>
  <si>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</si>
  <si>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</si>
  <si>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</si>
  <si>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</si>
  <si>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</si>
  <si>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</si>
  <si>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</si>
  <si>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</si>
  <si>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</si>
  <si>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</si>
  <si>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</si>
  <si>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</si>
  <si>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</si>
  <si>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</si>
  <si>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</si>
  <si>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</si>
  <si>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</si>
  <si>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</si>
  <si>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</si>
  <si>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</si>
  <si>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</si>
  <si>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</si>
  <si>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</si>
  <si>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</si>
  <si>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</si>
  <si>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</si>
  <si>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</si>
  <si>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</si>
  <si>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</si>
  <si>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</si>
  <si>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</si>
  <si>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</si>
  <si>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</si>
  <si>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</si>
  <si>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</si>
  <si>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</si>
  <si>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</si>
  <si>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</si>
  <si>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</si>
  <si>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</si>
  <si>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</si>
  <si>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</si>
  <si>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</si>
  <si>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</si>
  <si>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</si>
  <si>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</si>
  <si>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</si>
  <si>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</si>
  <si>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</si>
  <si>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</si>
  <si>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</si>
  <si>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</si>
  <si>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</si>
  <si>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</si>
  <si>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</si>
  <si>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</si>
  <si>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</si>
  <si>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</si>
  <si>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</si>
  <si>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</si>
  <si>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</si>
  <si>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</si>
  <si>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</si>
  <si>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</si>
  <si>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</si>
  <si>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</si>
  <si>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</si>
  <si>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</si>
  <si>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</si>
  <si>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</si>
  <si>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</si>
  <si>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</si>
  <si>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</si>
  <si>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</si>
  <si>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</si>
  <si>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</si>
  <si>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</si>
  <si>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</si>
  <si>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</si>
  <si>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</si>
  <si>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</si>
  <si>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</si>
  <si>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</si>
  <si>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</si>
  <si>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</si>
  <si>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</si>
  <si>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</si>
  <si>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</si>
  <si>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</si>
  <si>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</si>
  <si>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</si>
  <si>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</si>
  <si>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</si>
  <si>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</si>
  <si>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</si>
  <si>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</si>
  <si>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</si>
  <si>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</si>
  <si>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</si>
  <si>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</si>
  <si>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</si>
  <si>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</si>
  <si>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</si>
  <si>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</si>
  <si>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</si>
  <si>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</si>
  <si>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</si>
  <si>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</si>
  <si>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</si>
  <si>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</si>
  <si>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</si>
  <si>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</si>
  <si>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</si>
  <si>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</si>
  <si>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</si>
  <si>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</si>
  <si>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</si>
  <si>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</si>
  <si>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</si>
  <si>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</si>
  <si>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</si>
  <si>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</si>
  <si>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</si>
  <si>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</si>
  <si>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</si>
  <si>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</si>
  <si>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</si>
  <si>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</si>
  <si>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</si>
  <si>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</si>
  <si>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</si>
  <si>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</si>
  <si>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</si>
  <si>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</si>
  <si>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</si>
  <si>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</si>
  <si>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</si>
  <si>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</si>
  <si>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</si>
  <si>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</si>
  <si>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</si>
  <si>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</si>
  <si>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</si>
  <si>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</si>
  <si>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</si>
  <si>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</si>
  <si>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</si>
  <si>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</si>
  <si>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</si>
  <si>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</si>
  <si>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</si>
  <si>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</si>
  <si>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</si>
  <si>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</si>
  <si>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</si>
  <si>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</si>
  <si>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</si>
  <si>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</si>
  <si>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</si>
  <si>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</si>
  <si>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</si>
  <si>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</si>
  <si>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</si>
  <si>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</si>
  <si>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</si>
  <si>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</si>
  <si>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</si>
  <si>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</si>
  <si>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</si>
  <si>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</si>
  <si>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</si>
  <si>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</si>
  <si>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</si>
  <si>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</si>
  <si>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</si>
  <si>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</si>
  <si>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</si>
  <si>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</si>
  <si>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</si>
  <si>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</si>
  <si>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</si>
  <si>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</si>
  <si>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</si>
  <si>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</si>
  <si>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</si>
  <si>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</si>
  <si>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</si>
  <si>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</si>
  <si>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</si>
  <si>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</si>
  <si>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</si>
  <si>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</si>
  <si>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</si>
  <si>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</si>
  <si>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</si>
  <si>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</si>
  <si>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</si>
  <si>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</si>
  <si>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</si>
  <si>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</si>
  <si>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</si>
  <si>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</si>
  <si>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</si>
  <si>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</si>
  <si>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</si>
  <si>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</si>
  <si>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</si>
  <si>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</si>
  <si>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</si>
  <si>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</si>
  <si>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</si>
  <si>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</si>
  <si>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</si>
  <si>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</si>
  <si>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</si>
  <si>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</si>
  <si>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</si>
  <si>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</si>
  <si>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</si>
  <si>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</si>
  <si>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</si>
  <si>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</si>
  <si>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</si>
  <si>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</si>
  <si>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</si>
  <si>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</si>
  <si>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</si>
  <si>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</si>
  <si>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</si>
  <si>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</si>
  <si>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</si>
  <si>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</si>
  <si>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</si>
  <si>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</si>
  <si>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</si>
  <si>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</si>
  <si>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</si>
  <si>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</si>
  <si>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</si>
  <si>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</si>
  <si>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</si>
  <si>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</si>
  <si>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</si>
  <si>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</si>
  <si>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</si>
  <si>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</si>
  <si>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</si>
  <si>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</si>
  <si>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</si>
  <si>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</si>
  <si>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</si>
  <si>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</si>
  <si>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</si>
  <si>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</si>
  <si>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</si>
  <si>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</si>
  <si>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</si>
  <si>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</si>
  <si>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</si>
  <si>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</si>
  <si>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</si>
  <si>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</si>
  <si>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</si>
  <si>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</si>
  <si>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</si>
  <si>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</si>
  <si>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</si>
  <si>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</si>
  <si>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</si>
  <si>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</si>
  <si>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</si>
  <si>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</si>
  <si>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</si>
  <si>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</si>
  <si>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</si>
  <si>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</si>
  <si>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</si>
  <si>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</si>
  <si>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</si>
  <si>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</si>
  <si>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</si>
  <si>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</si>
  <si>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</si>
  <si>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</si>
  <si>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</si>
  <si>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</si>
  <si>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</si>
  <si>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</si>
  <si>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</si>
  <si>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</si>
  <si>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</si>
  <si>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</si>
  <si>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</si>
  <si>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</si>
  <si>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</si>
  <si>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</si>
  <si>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</si>
  <si>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</si>
  <si>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</si>
  <si>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</si>
  <si>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</si>
  <si>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</si>
  <si>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</si>
  <si>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</si>
  <si>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</si>
  <si>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</si>
  <si>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</si>
  <si>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</si>
  <si>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</si>
  <si>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</si>
  <si>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</si>
  <si>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</si>
  <si>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</si>
  <si>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</si>
  <si>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</si>
  <si>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</si>
  <si>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</si>
  <si>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</si>
  <si>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</si>
  <si>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</si>
  <si>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</si>
  <si>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</si>
  <si>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</si>
  <si>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</si>
  <si>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</si>
  <si>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</si>
  <si>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</si>
  <si>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</si>
  <si>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</si>
  <si>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</si>
  <si>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</si>
  <si>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</si>
  <si>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</si>
  <si>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</si>
  <si>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</si>
  <si>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</si>
  <si>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</si>
  <si>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</si>
  <si>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</si>
  <si>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</si>
  <si>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</si>
  <si>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</si>
  <si>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</si>
  <si>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</si>
  <si>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</si>
  <si>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</si>
  <si>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</si>
  <si>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</si>
  <si>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</si>
  <si>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</si>
  <si>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</si>
  <si>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</si>
  <si>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</si>
  <si>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</si>
  <si>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</si>
  <si>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</si>
  <si>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</si>
  <si>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</si>
  <si>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</si>
  <si>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</si>
  <si>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</si>
  <si>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</si>
  <si>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</si>
  <si>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</si>
  <si>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</si>
  <si>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</si>
  <si>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</si>
  <si>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</si>
  <si>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</si>
  <si>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</si>
  <si>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</si>
  <si>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</si>
  <si>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</si>
  <si>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</si>
  <si>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</si>
  <si>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</si>
  <si>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</si>
  <si>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</si>
  <si>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</si>
  <si>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</si>
  <si>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</si>
  <si>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</si>
  <si>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</si>
  <si>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</si>
  <si>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</si>
  <si>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</si>
  <si>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</si>
  <si>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</si>
  <si>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</si>
  <si>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</si>
  <si>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</si>
  <si>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</si>
  <si>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</si>
  <si>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</si>
  <si>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</si>
  <si>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</si>
  <si>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</si>
  <si>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</si>
  <si>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</si>
  <si>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</si>
  <si>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</si>
  <si>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</si>
  <si>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</si>
  <si>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</si>
  <si>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</si>
  <si>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</si>
  <si>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</si>
  <si>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</si>
  <si>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</si>
  <si>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</si>
  <si>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</si>
  <si>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</si>
  <si>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</si>
  <si>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</si>
  <si>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</si>
  <si>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</si>
  <si>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</si>
  <si>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</si>
  <si>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</si>
  <si>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</si>
  <si>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</si>
  <si>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</si>
  <si>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</si>
  <si>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</si>
  <si>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</si>
  <si>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</si>
  <si>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</si>
  <si>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</si>
  <si>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</si>
  <si>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</si>
  <si>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</si>
  <si>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</si>
  <si>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</si>
  <si>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</si>
  <si>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</si>
  <si>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</si>
  <si>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</si>
  <si>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</si>
  <si>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</si>
  <si>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</si>
  <si>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</si>
  <si>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</si>
  <si>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</si>
  <si>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</si>
  <si>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</si>
  <si>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</si>
  <si>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</si>
  <si>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</si>
  <si>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</si>
  <si>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</si>
  <si>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</si>
  <si>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</si>
  <si>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</si>
  <si>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</si>
  <si>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</si>
  <si>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</si>
  <si>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</si>
  <si>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</si>
  <si>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</si>
  <si>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</si>
  <si>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</si>
  <si>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</si>
  <si>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</si>
  <si>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</si>
  <si>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</si>
  <si>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</si>
  <si>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</si>
  <si>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</si>
  <si>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</si>
  <si>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</si>
  <si>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</si>
  <si>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</si>
  <si>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</si>
  <si>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</si>
  <si>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</si>
  <si>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</si>
  <si>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</si>
  <si>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</si>
  <si>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</si>
  <si>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</si>
  <si>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</si>
  <si>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</si>
  <si>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</si>
  <si>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</si>
  <si>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</si>
  <si>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</si>
  <si>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</si>
  <si>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</si>
  <si>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</si>
  <si>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</si>
  <si>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</si>
  <si>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</si>
  <si>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</si>
  <si>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</si>
  <si>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</si>
  <si>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</si>
  <si>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</si>
  <si>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</si>
  <si>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</si>
  <si>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</si>
  <si>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</si>
  <si>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</si>
  <si>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</si>
  <si>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</si>
  <si>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</si>
  <si>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</si>
  <si>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</si>
  <si>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</si>
  <si>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</si>
  <si>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</si>
  <si>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</si>
  <si>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</si>
  <si>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</si>
  <si>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</si>
  <si>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</si>
  <si>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</si>
  <si>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</si>
  <si>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</si>
  <si>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</si>
  <si>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</si>
  <si>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</si>
  <si>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</si>
  <si>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</si>
  <si>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</si>
  <si>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</si>
  <si>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</si>
  <si>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</si>
  <si>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</si>
  <si>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</si>
  <si>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</si>
  <si>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</si>
  <si>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</si>
  <si>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</si>
  <si>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</si>
  <si>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</si>
  <si>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</si>
  <si>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</si>
  <si>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</si>
  <si>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</si>
  <si>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</si>
  <si>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</si>
  <si>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</si>
  <si>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</si>
  <si>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</si>
  <si>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</si>
  <si>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</si>
  <si>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</si>
  <si>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</si>
  <si>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</si>
  <si>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</si>
  <si>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</si>
  <si>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</si>
  <si>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</si>
  <si>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</si>
  <si>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</si>
  <si>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</si>
  <si>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</si>
  <si>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</si>
  <si>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</si>
  <si>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</si>
  <si>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</si>
  <si>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</si>
  <si>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</si>
  <si>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</si>
  <si>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</si>
  <si>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</si>
  <si>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</si>
  <si>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</si>
  <si>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</si>
  <si>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</si>
  <si>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</si>
  <si>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</si>
  <si>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</si>
  <si>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</si>
  <si>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</si>
  <si>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</si>
  <si>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</si>
  <si>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</si>
  <si>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</si>
  <si>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</si>
  <si>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</si>
  <si>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</si>
  <si>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</si>
  <si>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</si>
  <si>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</si>
  <si>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</si>
  <si>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</si>
  <si>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</si>
  <si>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</si>
  <si>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</si>
  <si>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</si>
  <si>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</si>
  <si>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</si>
  <si>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</si>
  <si>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</si>
  <si>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</si>
  <si>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</si>
  <si>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</si>
  <si>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</si>
  <si>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</si>
  <si>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</si>
  <si>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</si>
  <si>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</si>
  <si>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</si>
  <si>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</si>
  <si>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</si>
  <si>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</si>
  <si>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</si>
  <si>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</si>
  <si>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</si>
  <si>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</si>
  <si>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</si>
  <si>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</si>
  <si>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</si>
  <si>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</si>
  <si>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</si>
  <si>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</si>
  <si>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</si>
  <si>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</si>
  <si>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</si>
  <si>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</si>
  <si>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</si>
  <si>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</si>
  <si>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</si>
  <si>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</si>
  <si>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</si>
  <si>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</si>
  <si>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</si>
  <si>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</si>
  <si>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</si>
  <si>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</si>
  <si>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</si>
  <si>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</si>
  <si>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</si>
  <si>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</si>
  <si>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</si>
  <si>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</si>
  <si>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</si>
  <si>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</si>
  <si>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</si>
  <si>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</si>
  <si>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</si>
  <si>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</si>
  <si>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</si>
  <si>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</si>
  <si>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</si>
  <si>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</si>
  <si>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</si>
  <si>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</si>
  <si>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</si>
  <si>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</si>
  <si>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</si>
  <si>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</si>
  <si>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</si>
  <si>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</si>
  <si>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</si>
  <si>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</si>
  <si>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</si>
  <si>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</si>
  <si>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</si>
  <si>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</si>
  <si>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</si>
  <si>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</si>
  <si>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</si>
  <si>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</si>
  <si>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</si>
  <si>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</si>
  <si>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</si>
  <si>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</si>
  <si>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</si>
  <si>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</si>
  <si>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</si>
  <si>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</si>
  <si>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</si>
  <si>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</si>
  <si>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</si>
  <si>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</si>
  <si>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</si>
  <si>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</si>
  <si>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</si>
  <si>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</si>
  <si>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</si>
  <si>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</si>
  <si>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</si>
  <si>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</si>
  <si>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</si>
  <si>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</si>
  <si>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</si>
  <si>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</si>
  <si>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</si>
  <si>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</si>
  <si>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</si>
  <si>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</si>
  <si>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</si>
  <si>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</si>
  <si>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</si>
  <si>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</si>
  <si>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</si>
  <si>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</si>
  <si>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</si>
  <si>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</si>
  <si>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</si>
  <si>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</si>
  <si>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</si>
  <si>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</si>
  <si>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</si>
  <si>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</si>
  <si>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</si>
  <si>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</si>
  <si>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</si>
  <si>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</si>
  <si>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</si>
  <si>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</si>
  <si>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</si>
  <si>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</si>
  <si>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</si>
  <si>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</si>
  <si>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</si>
  <si>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</si>
  <si>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</si>
  <si>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</si>
  <si>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</si>
  <si>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</si>
  <si>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</si>
  <si>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</si>
  <si>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</si>
  <si>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</si>
  <si>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</si>
  <si>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</si>
  <si>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</si>
  <si>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</si>
  <si>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</si>
  <si>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</si>
  <si>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</si>
  <si>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</si>
  <si>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</si>
  <si>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</si>
  <si>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</si>
  <si>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</si>
  <si>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</si>
  <si>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</si>
  <si>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</si>
  <si>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</si>
  <si>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</si>
  <si>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</si>
  <si>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</si>
  <si>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</si>
  <si>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</si>
  <si>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</si>
  <si>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</si>
  <si>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</si>
  <si>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</si>
  <si>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</si>
  <si>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</si>
  <si>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</si>
  <si>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</si>
  <si>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</si>
  <si>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</si>
  <si>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</si>
  <si>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</si>
  <si>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</si>
  <si>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</si>
  <si>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</si>
  <si>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</si>
  <si>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</si>
  <si>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</si>
  <si>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</si>
  <si>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</si>
  <si>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</si>
  <si>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</si>
  <si>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</si>
  <si>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</si>
  <si>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</si>
  <si>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</si>
  <si>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</si>
  <si>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</si>
  <si>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</si>
  <si>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</si>
  <si>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</si>
  <si>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</si>
  <si>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</si>
  <si>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</si>
  <si>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</si>
  <si>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</si>
  <si>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</si>
  <si>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</si>
  <si>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</si>
  <si>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</si>
  <si>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</si>
  <si>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</si>
  <si>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</si>
  <si>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</si>
  <si>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</si>
  <si>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</si>
  <si>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</si>
  <si>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</si>
  <si>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</si>
  <si>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</si>
  <si>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</si>
  <si>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</si>
  <si>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</si>
  <si>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</si>
  <si>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</si>
  <si>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</si>
  <si>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</si>
  <si>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</si>
  <si>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</si>
  <si>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</si>
  <si>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</si>
  <si>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</si>
  <si>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</si>
  <si>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</si>
  <si>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</si>
  <si>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</si>
  <si>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</si>
  <si>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</si>
  <si>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</si>
  <si>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</si>
  <si>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</si>
  <si>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</si>
  <si>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</si>
  <si>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</si>
  <si>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</si>
  <si>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</si>
  <si>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</si>
  <si>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</si>
  <si>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</si>
  <si>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</si>
  <si>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</si>
  <si>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</si>
  <si>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</si>
  <si>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</si>
  <si>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</si>
  <si>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</si>
  <si>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</si>
  <si>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</si>
  <si>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</si>
  <si>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</si>
  <si>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</si>
  <si>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</si>
  <si>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</si>
  <si>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</si>
  <si>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</si>
  <si>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</si>
  <si>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</si>
  <si>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</si>
  <si>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</si>
  <si>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</si>
  <si>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</si>
  <si>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</si>
  <si>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</si>
  <si>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</si>
  <si>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</si>
  <si>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</si>
  <si>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</si>
  <si>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</si>
  <si>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</si>
  <si>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</si>
  <si>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</si>
  <si>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</si>
  <si>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</si>
  <si>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</si>
  <si>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</si>
  <si>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</si>
  <si>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</si>
  <si>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</si>
  <si>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</si>
  <si>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</si>
  <si>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</si>
  <si>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</si>
  <si>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</si>
  <si>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</si>
  <si>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</si>
  <si>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</si>
  <si>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</si>
  <si>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</si>
  <si>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</si>
  <si>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</si>
  <si>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</si>
  <si>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</si>
  <si>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</si>
  <si>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</si>
  <si>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</si>
  <si>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</si>
  <si>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</si>
  <si>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</si>
  <si>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</si>
  <si>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</si>
  <si>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</si>
  <si>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</si>
  <si>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</si>
  <si>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</si>
  <si>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</si>
  <si>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</si>
  <si>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</si>
  <si>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</si>
  <si>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</si>
  <si>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</si>
  <si>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</si>
  <si>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</si>
  <si>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</si>
  <si>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</si>
  <si>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</si>
  <si>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</si>
  <si>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</si>
  <si>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</si>
  <si>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</si>
  <si>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</si>
  <si>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</si>
  <si>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</si>
  <si>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</si>
  <si>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</si>
  <si>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</si>
  <si>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</si>
  <si>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</si>
  <si>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</si>
  <si>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</si>
  <si>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</si>
  <si>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</si>
  <si>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</si>
  <si>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</si>
  <si>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</si>
  <si>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</si>
  <si>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</si>
  <si>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</si>
  <si>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</si>
  <si>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</si>
  <si>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</si>
  <si>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</si>
  <si>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</si>
  <si>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</si>
  <si>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</si>
  <si>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</si>
  <si>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</si>
  <si>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</si>
  <si>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</si>
  <si>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</si>
  <si>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</si>
  <si>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</si>
  <si>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</si>
  <si>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</si>
  <si>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</si>
  <si>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</si>
  <si>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</si>
  <si>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</si>
  <si>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</si>
  <si>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</si>
  <si>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</si>
  <si>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</si>
  <si>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</si>
  <si>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</si>
  <si>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</si>
  <si>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</si>
  <si>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</si>
  <si>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</si>
  <si>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</si>
  <si>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</si>
  <si>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</si>
  <si>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</si>
  <si>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</si>
  <si>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</si>
  <si>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</si>
  <si>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</si>
  <si>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</si>
  <si>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</si>
  <si>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</si>
  <si>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</si>
  <si>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</si>
  <si>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</si>
  <si>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</si>
  <si>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</si>
  <si>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</si>
  <si>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</si>
  <si>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</si>
  <si>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</si>
  <si>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</si>
  <si>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</si>
  <si>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</si>
  <si>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</si>
  <si>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</si>
  <si>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</si>
  <si>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</si>
  <si>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</si>
  <si>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</si>
  <si>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</si>
  <si>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</si>
  <si>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</si>
  <si>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</si>
  <si>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</si>
  <si>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</si>
  <si>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</si>
  <si>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</si>
  <si>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</si>
  <si>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</si>
  <si>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</si>
  <si>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</si>
  <si>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</si>
  <si>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</si>
  <si>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</si>
  <si>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</si>
  <si>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</si>
  <si>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</si>
  <si>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</si>
  <si>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</si>
  <si>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</si>
  <si>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</si>
  <si>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</si>
  <si>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</si>
  <si>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</si>
  <si>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</si>
  <si>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</si>
  <si>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</si>
  <si>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</si>
  <si>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</si>
  <si>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</si>
  <si>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</si>
  <si>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</si>
  <si>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</si>
  <si>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</si>
  <si>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</si>
  <si>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</si>
  <si>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</si>
  <si>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</si>
  <si>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</si>
  <si>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</si>
  <si>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</si>
  <si>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</si>
  <si>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</si>
  <si>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</si>
  <si>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</si>
  <si>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</si>
  <si>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</si>
  <si>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</si>
  <si>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</si>
  <si>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</si>
  <si>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</si>
  <si>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</si>
  <si>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</si>
  <si>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</si>
  <si>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</si>
  <si>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</si>
  <si>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</si>
  <si>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</si>
  <si>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</si>
  <si>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</si>
  <si>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</si>
  <si>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</si>
  <si>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</si>
  <si>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</si>
  <si>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</si>
  <si>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</si>
  <si>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</si>
  <si>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</si>
  <si>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</si>
  <si>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</si>
  <si>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</si>
  <si>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</si>
  <si>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</si>
  <si>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</si>
  <si>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</si>
  <si>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</si>
  <si>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</si>
  <si>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</si>
  <si>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</si>
  <si>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</si>
  <si>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</si>
  <si>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</si>
  <si>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</si>
  <si>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</si>
  <si>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</si>
  <si>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</si>
  <si>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</si>
  <si>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</si>
  <si>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</si>
  <si>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</si>
  <si>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</si>
  <si>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</si>
  <si>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</si>
  <si>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</si>
  <si>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</si>
  <si>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</si>
  <si>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</si>
  <si>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</si>
  <si>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</si>
  <si>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</si>
  <si>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</si>
  <si>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</si>
  <si>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</si>
  <si>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</si>
  <si>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</si>
  <si>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</si>
  <si>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</si>
  <si>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</si>
  <si>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</si>
  <si>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</si>
  <si>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</si>
  <si>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</si>
  <si>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</si>
  <si>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</si>
  <si>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</si>
  <si>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</si>
  <si>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</si>
  <si>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</si>
  <si>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</si>
  <si>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</si>
  <si>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</si>
  <si>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</si>
  <si>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</si>
  <si>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</si>
  <si>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</si>
  <si>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</si>
  <si>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</si>
  <si>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</si>
  <si>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</si>
  <si>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</si>
  <si>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</si>
  <si>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</si>
  <si>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</si>
  <si>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</si>
  <si>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</si>
  <si>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</si>
  <si>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</si>
  <si>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</si>
  <si>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</si>
  <si>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</si>
  <si>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</si>
  <si>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</si>
  <si>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</si>
  <si>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</si>
  <si>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</si>
  <si>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</si>
  <si>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</si>
  <si>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</si>
  <si>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</si>
  <si>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</si>
  <si>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</si>
  <si>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</si>
  <si>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</si>
  <si>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</si>
  <si>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</si>
  <si>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</si>
  <si>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</si>
  <si>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</si>
  <si>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</si>
  <si>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</si>
  <si>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</si>
  <si>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</si>
  <si>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</si>
  <si>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</si>
  <si>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</si>
  <si>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</si>
  <si>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</si>
  <si>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</si>
  <si>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</si>
  <si>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</si>
  <si>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</si>
  <si>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</si>
  <si>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</si>
  <si>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</si>
  <si>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</si>
  <si>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</si>
  <si>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</si>
  <si>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</si>
  <si>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</si>
  <si>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</si>
  <si>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</si>
  <si>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</si>
  <si>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</si>
  <si>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</si>
  <si>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</si>
  <si>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</si>
  <si>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</si>
  <si>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</si>
  <si>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</si>
  <si>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</si>
  <si>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</si>
  <si>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</si>
  <si>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</si>
  <si>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</si>
  <si>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</si>
  <si>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</si>
  <si>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</si>
  <si>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</si>
  <si>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</si>
  <si>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</si>
  <si>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</si>
  <si>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</si>
  <si>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</si>
  <si>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</si>
  <si>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</si>
  <si>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</si>
  <si>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</si>
  <si>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</si>
  <si>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</si>
  <si>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</si>
  <si>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</si>
  <si>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</si>
  <si>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</si>
  <si>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</si>
  <si>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</si>
  <si>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</si>
  <si>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</si>
  <si>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</si>
  <si>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</si>
  <si>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</si>
  <si>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</si>
  <si>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</si>
  <si>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</si>
  <si>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</si>
  <si>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</si>
  <si>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</si>
  <si>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</si>
  <si>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</si>
  <si>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</si>
  <si>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</si>
  <si>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</si>
  <si>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</si>
  <si>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</si>
  <si>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</si>
  <si>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</si>
  <si>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</si>
  <si>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</si>
  <si>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</si>
  <si>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</si>
  <si>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</si>
  <si>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</si>
  <si>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</si>
  <si>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</si>
  <si>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</si>
  <si>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</si>
  <si>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</si>
  <si>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</si>
  <si>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</si>
  <si>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</si>
  <si>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</si>
  <si>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</si>
  <si>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</si>
  <si>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</si>
  <si>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</si>
  <si>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</si>
  <si>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</si>
  <si>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</si>
  <si>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</si>
  <si>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</si>
  <si>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</si>
  <si>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</si>
  <si>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</si>
  <si>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</si>
  <si>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</si>
  <si>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</si>
  <si>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</si>
  <si>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</si>
  <si>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</si>
  <si>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</si>
  <si>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</si>
  <si>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</si>
  <si>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</si>
  <si>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</si>
  <si>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</si>
  <si>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</si>
  <si>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</si>
  <si>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</si>
  <si>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</si>
  <si>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</si>
  <si>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</si>
  <si>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</si>
  <si>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</si>
  <si>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</si>
  <si>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</si>
  <si>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</si>
  <si>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</si>
  <si>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</si>
  <si>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</si>
  <si>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</si>
  <si>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</si>
  <si>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</si>
  <si>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</si>
  <si>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</si>
  <si>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</si>
  <si>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</si>
  <si>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</si>
  <si>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</si>
  <si>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</si>
  <si>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</si>
  <si>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</si>
  <si>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</si>
  <si>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</si>
  <si>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</si>
  <si>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</si>
  <si>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</si>
  <si>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</si>
  <si>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</si>
  <si>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</si>
  <si>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</si>
  <si>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</si>
  <si>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</si>
  <si>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</si>
  <si>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</si>
  <si>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</si>
  <si>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</si>
  <si>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</si>
  <si>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</si>
  <si>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</si>
  <si>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</si>
  <si>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</si>
  <si>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</si>
  <si>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</si>
  <si>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</si>
  <si>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</si>
  <si>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</si>
  <si>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</si>
  <si>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</si>
  <si>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</si>
  <si>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</si>
  <si>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</si>
  <si>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</si>
  <si>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</si>
  <si>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</si>
  <si>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</si>
  <si>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</si>
  <si>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</si>
  <si>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</si>
  <si>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</si>
  <si>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</si>
  <si>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</si>
  <si>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</si>
  <si>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</si>
  <si>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</si>
  <si>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</si>
  <si>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</si>
  <si>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</si>
  <si>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</si>
  <si>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</si>
  <si>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</si>
  <si>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</si>
  <si>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</si>
  <si>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</si>
  <si>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</si>
  <si>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</si>
  <si>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</si>
  <si>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</si>
  <si>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</si>
  <si>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</si>
  <si>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</si>
  <si>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</si>
  <si>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</si>
  <si>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</si>
  <si>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</si>
  <si>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</si>
  <si>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</si>
  <si>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</si>
  <si>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</si>
  <si>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</si>
  <si>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</si>
  <si>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</si>
  <si>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</si>
  <si>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</si>
  <si>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</si>
  <si>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</si>
  <si>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</si>
  <si>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</si>
  <si>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</si>
  <si>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</si>
  <si>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</si>
  <si>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</si>
  <si>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</si>
  <si>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</si>
  <si>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</si>
  <si>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</si>
  <si>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</si>
  <si>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</si>
  <si>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</si>
  <si>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</si>
  <si>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</si>
  <si>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</si>
  <si>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</si>
  <si>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</si>
  <si>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</si>
  <si>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</si>
  <si>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</si>
  <si>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</si>
  <si>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</si>
  <si>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</si>
  <si>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</si>
  <si>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</si>
  <si>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</si>
  <si>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</si>
  <si>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</si>
  <si>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</si>
  <si>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</si>
  <si>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</si>
  <si>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</si>
  <si>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</si>
  <si>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</si>
  <si>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</si>
  <si>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</si>
  <si>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</si>
  <si>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</si>
  <si>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</si>
  <si>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</si>
  <si>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</si>
  <si>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</si>
  <si>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</si>
  <si>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</si>
  <si>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</si>
  <si>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</si>
  <si>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</si>
  <si>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</si>
  <si>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</si>
  <si>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</si>
  <si>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</si>
  <si>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</si>
  <si>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</si>
  <si>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</si>
  <si>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</si>
  <si>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</si>
  <si>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</si>
  <si>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</si>
  <si>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</si>
  <si>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</si>
  <si>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</si>
  <si>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</si>
  <si>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</si>
  <si>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</si>
  <si>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</si>
  <si>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</si>
  <si>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</si>
  <si>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</si>
  <si>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</si>
  <si>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</si>
  <si>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</si>
  <si>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</si>
  <si>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</si>
  <si>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</si>
  <si>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</si>
  <si>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</si>
  <si>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</si>
  <si>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</si>
  <si>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</si>
  <si>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</si>
  <si>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</si>
  <si>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</si>
  <si>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</si>
  <si>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</si>
  <si>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</si>
  <si>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</si>
  <si>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</si>
  <si>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</si>
  <si>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</si>
  <si>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</si>
  <si>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</si>
  <si>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</si>
  <si>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</si>
  <si>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</si>
  <si>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</si>
  <si>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</si>
  <si>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</si>
  <si>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</si>
  <si>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</si>
  <si>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</si>
  <si>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</si>
  <si>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</si>
  <si>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</si>
  <si>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</si>
  <si>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</si>
  <si>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</si>
  <si>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</si>
  <si>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</si>
  <si>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</si>
  <si>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</si>
  <si>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</si>
  <si>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</si>
  <si>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</si>
  <si>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</si>
  <si>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</si>
  <si>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</si>
  <si>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</si>
  <si>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</si>
  <si>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</si>
  <si>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</si>
  <si>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</si>
  <si>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</si>
  <si>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</si>
  <si>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</si>
  <si>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</si>
  <si>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</si>
  <si>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</si>
  <si>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</si>
  <si>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</si>
  <si>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</si>
  <si>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</si>
  <si>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</si>
  <si>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</si>
  <si>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</si>
  <si>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</si>
  <si>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</si>
  <si>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</si>
  <si>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</si>
  <si>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</si>
  <si>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</si>
  <si>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</si>
  <si>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</si>
  <si>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</si>
  <si>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</si>
  <si>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</si>
  <si>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</si>
  <si>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</si>
  <si>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</si>
  <si>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</si>
  <si>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</si>
  <si>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</si>
  <si>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</si>
  <si>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</si>
  <si>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</si>
  <si>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</si>
  <si>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</si>
  <si>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</si>
  <si>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</si>
  <si>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</si>
  <si>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</si>
  <si>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</si>
  <si>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</si>
  <si>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</si>
  <si>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</si>
  <si>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</si>
  <si>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</si>
  <si>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</si>
  <si>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</si>
  <si>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</si>
  <si>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</si>
  <si>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</si>
  <si>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</si>
  <si>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</si>
  <si>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</si>
  <si>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</si>
  <si>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</si>
  <si>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</si>
  <si>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</si>
  <si>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</si>
  <si>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</si>
  <si>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</si>
  <si>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</si>
  <si>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</si>
  <si>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</si>
  <si>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</si>
  <si>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</si>
  <si>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</si>
  <si>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</si>
  <si>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</si>
  <si>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</si>
  <si>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</si>
  <si>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</si>
  <si>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</si>
  <si>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</si>
  <si>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</si>
  <si>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</si>
  <si>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</si>
  <si>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</si>
  <si>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</si>
  <si>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</si>
  <si>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</si>
  <si>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</si>
  <si>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</si>
  <si>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</si>
  <si>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</si>
  <si>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</si>
  <si>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</si>
  <si>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</si>
  <si>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</si>
  <si>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</si>
  <si>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</si>
  <si>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</si>
  <si>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</si>
  <si>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</si>
  <si>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</si>
  <si>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</si>
  <si>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</si>
  <si>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</si>
  <si>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</si>
  <si>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</si>
  <si>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</si>
  <si>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</si>
  <si>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</si>
  <si>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</si>
  <si>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</si>
  <si>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</si>
  <si>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</si>
  <si>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</si>
  <si>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</si>
  <si>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</si>
  <si>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</si>
  <si>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</si>
  <si>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</si>
  <si>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</si>
  <si>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</si>
  <si>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</si>
  <si>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</si>
  <si>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</si>
  <si>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</si>
  <si>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</si>
  <si>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</si>
  <si>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</si>
  <si>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</si>
  <si>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</si>
  <si>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</si>
  <si>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</si>
  <si>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</si>
  <si>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</si>
  <si>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</si>
  <si>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</si>
  <si>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</si>
  <si>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</si>
  <si>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</si>
  <si>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</si>
  <si>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</si>
  <si>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</si>
  <si>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</si>
  <si>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</si>
  <si>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</si>
  <si>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</si>
  <si>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</si>
  <si>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</si>
  <si>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</si>
  <si>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</si>
  <si>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</si>
  <si>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</si>
  <si>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</si>
  <si>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</si>
  <si>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</si>
  <si>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</si>
  <si>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</si>
  <si>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</si>
  <si>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</si>
  <si>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</si>
  <si>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</si>
  <si>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</si>
  <si>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</si>
  <si>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</si>
  <si>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</si>
  <si>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</si>
  <si>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</si>
  <si>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</si>
  <si>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</si>
  <si>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</si>
  <si>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</si>
  <si>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</si>
  <si>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</si>
  <si>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</si>
  <si>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</si>
  <si>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</si>
  <si>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</si>
  <si>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</si>
  <si>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</si>
  <si>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</si>
  <si>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</si>
  <si>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</si>
  <si>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</si>
  <si>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</si>
  <si>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</si>
  <si>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</si>
  <si>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</si>
  <si>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</si>
  <si>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</si>
  <si>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</si>
  <si>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</si>
  <si>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</si>
  <si>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</si>
  <si>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</si>
  <si>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</si>
  <si>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</si>
  <si>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</si>
  <si>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</si>
  <si>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</si>
  <si>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</si>
  <si>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</si>
  <si>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</si>
  <si>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</si>
  <si>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</si>
  <si>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</si>
  <si>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</si>
  <si>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</si>
  <si>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</si>
  <si>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</si>
  <si>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</si>
  <si>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</si>
  <si>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</si>
  <si>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</si>
  <si>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</si>
  <si>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</si>
  <si>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</si>
  <si>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</si>
  <si>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</si>
  <si>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</si>
  <si>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</si>
  <si>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</si>
  <si>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</si>
  <si>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</si>
  <si>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</si>
  <si>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</si>
  <si>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</si>
  <si>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</si>
  <si>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</si>
  <si>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</si>
  <si>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</si>
  <si>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</si>
  <si>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</si>
  <si>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</si>
  <si>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</si>
  <si>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</si>
  <si>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</si>
  <si>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</si>
  <si>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</si>
  <si>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</si>
  <si>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</si>
  <si>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</si>
  <si>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</si>
  <si>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</si>
  <si>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</si>
  <si>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</si>
  <si>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</si>
  <si>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</si>
  <si>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</si>
  <si>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</si>
  <si>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</si>
  <si>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</si>
  <si>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</si>
  <si>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</si>
  <si>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</si>
  <si>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</si>
  <si>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</si>
  <si>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</si>
  <si>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</si>
  <si>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</si>
  <si>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</si>
  <si>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</si>
  <si>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</si>
  <si>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</si>
  <si>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</si>
  <si>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</si>
  <si>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</si>
  <si>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</si>
  <si>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</si>
  <si>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</si>
  <si>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</si>
  <si>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</si>
  <si>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</si>
  <si>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</si>
  <si>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</si>
  <si>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</si>
  <si>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</si>
  <si>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</si>
  <si>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</si>
  <si>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</si>
  <si>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</si>
  <si>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</si>
  <si>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</si>
  <si>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</si>
  <si>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</si>
  <si>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</si>
  <si>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</si>
  <si>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</si>
  <si>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</si>
  <si>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</si>
  <si>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</si>
  <si>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</si>
  <si>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</si>
  <si>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</si>
  <si>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</si>
  <si>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</si>
  <si>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</si>
  <si>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</si>
  <si>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</si>
  <si>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</si>
  <si>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</si>
  <si>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</si>
  <si>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</si>
  <si>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</si>
  <si>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</si>
  <si>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</si>
  <si>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</si>
  <si>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</si>
  <si>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</si>
  <si>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</si>
  <si>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</si>
  <si>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</si>
  <si>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</si>
  <si>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</si>
  <si>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</si>
  <si>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</si>
  <si>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</si>
  <si>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</si>
  <si>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</si>
  <si>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</si>
  <si>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</si>
  <si>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</si>
  <si>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</si>
  <si>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</si>
  <si>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</si>
  <si>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</si>
  <si>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</si>
  <si>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</si>
  <si>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</si>
  <si>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</si>
  <si>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</si>
  <si>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</si>
  <si>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</si>
  <si>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</si>
  <si>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</si>
  <si>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</si>
  <si>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</si>
  <si>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</si>
  <si>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</si>
  <si>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</si>
  <si>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</si>
  <si>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</si>
  <si>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</si>
  <si>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</si>
  <si>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</si>
  <si>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</si>
  <si>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</si>
  <si>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</si>
  <si>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</si>
  <si>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</si>
  <si>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</si>
  <si>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</si>
  <si>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</si>
  <si>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</si>
  <si>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</si>
  <si>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</si>
  <si>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</si>
  <si>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</si>
  <si>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</si>
  <si>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</si>
  <si>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</si>
  <si>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</si>
  <si>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</si>
  <si>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</si>
  <si>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</si>
  <si>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</si>
  <si>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</si>
  <si>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</si>
  <si>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</si>
  <si>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</si>
  <si>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</si>
  <si>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</si>
  <si>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</si>
  <si>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</si>
  <si>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</si>
  <si>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</si>
  <si>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</si>
  <si>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</si>
  <si>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</si>
  <si>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</si>
  <si>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</si>
  <si>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</si>
  <si>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</si>
  <si>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</si>
  <si>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</si>
  <si>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</si>
  <si>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</si>
  <si>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</si>
  <si>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</si>
  <si>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</si>
  <si>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</si>
  <si>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</si>
  <si>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</si>
  <si>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</si>
  <si>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</si>
  <si>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</si>
  <si>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</si>
  <si>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</si>
  <si>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</si>
  <si>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</si>
  <si>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</si>
  <si>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</si>
  <si>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</si>
  <si>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</si>
  <si>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</si>
  <si>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</si>
  <si>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</si>
  <si>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</si>
  <si>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</si>
  <si>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</si>
  <si>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</si>
  <si>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</si>
  <si>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</si>
  <si>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</si>
  <si>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</si>
  <si>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</si>
  <si>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</si>
  <si>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</si>
  <si>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</si>
  <si>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</si>
  <si>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</si>
  <si>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</si>
  <si>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</si>
  <si>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</si>
  <si>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</si>
  <si>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</si>
  <si>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</si>
  <si>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</si>
  <si>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</si>
  <si>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</si>
  <si>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</si>
  <si>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</si>
  <si>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</si>
  <si>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</si>
  <si>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</si>
  <si>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</si>
  <si>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</si>
  <si>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</si>
  <si>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</si>
  <si>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</si>
  <si>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</si>
  <si>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</si>
  <si>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</si>
  <si>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</si>
  <si>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</si>
  <si>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</si>
  <si>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</si>
  <si>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</si>
  <si>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</si>
  <si>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</si>
  <si>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</si>
  <si>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</si>
  <si>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</si>
  <si>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</si>
  <si>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</si>
  <si>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</si>
  <si>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</si>
  <si>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</si>
  <si>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</si>
  <si>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</si>
  <si>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</si>
  <si>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</si>
  <si>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</si>
  <si>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</si>
  <si>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</si>
  <si>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</si>
  <si>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</si>
  <si>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</si>
  <si>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</si>
  <si>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</si>
  <si>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</si>
  <si>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</si>
  <si>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</si>
  <si>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</si>
  <si>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</si>
  <si>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</si>
  <si>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</si>
  <si>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</si>
  <si>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</si>
  <si>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</si>
  <si>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</si>
  <si>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</si>
  <si>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</si>
  <si>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</si>
  <si>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</si>
  <si>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</si>
  <si>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</si>
  <si>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</si>
  <si>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</si>
  <si>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</si>
  <si>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</si>
  <si>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</si>
  <si>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</si>
  <si>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</si>
  <si>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</si>
  <si>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</si>
  <si>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</si>
  <si>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</si>
  <si>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</si>
  <si>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</si>
  <si>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</si>
  <si>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</si>
  <si>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</si>
  <si>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</si>
  <si>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</si>
  <si>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</si>
  <si>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</si>
  <si>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</si>
  <si>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</si>
  <si>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</si>
  <si>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</si>
  <si>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</si>
  <si>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</si>
  <si>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</si>
  <si>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</si>
  <si>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</si>
  <si>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</si>
  <si>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</si>
  <si>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</si>
  <si>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</si>
  <si>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</si>
  <si>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</si>
  <si>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</si>
  <si>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</si>
  <si>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</si>
  <si>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</si>
  <si>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</si>
  <si>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</si>
  <si>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</si>
  <si>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</si>
  <si>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</si>
  <si>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</si>
  <si>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</si>
  <si>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</si>
  <si>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</si>
  <si>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</si>
  <si>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</si>
  <si>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</si>
  <si>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</si>
  <si>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</si>
  <si>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</si>
  <si>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</si>
  <si>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</si>
  <si>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</si>
  <si>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</si>
  <si>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</si>
  <si>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</si>
  <si>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</si>
  <si>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</si>
  <si>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</si>
  <si>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</si>
  <si>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</si>
  <si>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</si>
  <si>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</si>
  <si>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</si>
  <si>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</si>
  <si>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</si>
  <si>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</si>
  <si>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</si>
  <si>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</si>
  <si>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</si>
  <si>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</si>
  <si>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</si>
  <si>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</si>
  <si>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</si>
  <si>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</si>
  <si>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</si>
  <si>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</si>
  <si>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</si>
  <si>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</si>
  <si>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</si>
  <si>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</si>
  <si>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</si>
  <si>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</si>
  <si>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</si>
  <si>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</si>
  <si>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</si>
  <si>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</si>
  <si>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</si>
  <si>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</si>
  <si>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</si>
  <si>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</si>
  <si>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</si>
  <si>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</si>
  <si>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</si>
  <si>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</si>
  <si>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</si>
  <si>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</si>
  <si>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</si>
  <si>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</si>
  <si>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</si>
  <si>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</si>
  <si>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</si>
  <si>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</si>
  <si>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</si>
  <si>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</si>
  <si>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</si>
  <si>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</si>
  <si>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</si>
  <si>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</si>
  <si>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</si>
  <si>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</si>
  <si>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</si>
  <si>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</si>
  <si>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</si>
  <si>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</si>
  <si>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</si>
  <si>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</si>
  <si>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</si>
  <si>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</si>
  <si>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</si>
  <si>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</si>
  <si>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</si>
  <si>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</si>
  <si>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</si>
  <si>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</si>
  <si>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</si>
  <si>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</si>
  <si>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</si>
  <si>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</si>
  <si>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</si>
  <si>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</si>
  <si>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</si>
  <si>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</si>
  <si>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</si>
  <si>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</si>
  <si>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</si>
  <si>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</si>
  <si>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</si>
  <si>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</si>
  <si>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</si>
  <si>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</si>
  <si>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</si>
  <si>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</si>
  <si>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</si>
  <si>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</si>
  <si>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</si>
  <si>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</si>
  <si>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</si>
  <si>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</si>
  <si>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</si>
  <si>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</si>
  <si>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</si>
  <si>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</si>
  <si>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</si>
  <si>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</si>
  <si>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</si>
  <si>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</si>
  <si>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</si>
  <si>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</si>
  <si>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</si>
  <si>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</si>
  <si>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</si>
  <si>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</si>
  <si>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</si>
  <si>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</si>
  <si>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</si>
  <si>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</si>
  <si>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</si>
  <si>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</si>
  <si>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</si>
  <si>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</si>
  <si>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</si>
  <si>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</si>
  <si>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</si>
  <si>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</si>
  <si>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</si>
  <si>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</si>
  <si>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</si>
  <si>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</si>
  <si>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</si>
  <si>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</si>
  <si>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</si>
  <si>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</si>
  <si>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</si>
  <si>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</si>
  <si>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</si>
  <si>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</si>
  <si>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</si>
  <si>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</si>
  <si>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</si>
  <si>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</si>
  <si>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</si>
  <si>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</si>
  <si>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</si>
  <si>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</si>
  <si>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</si>
  <si>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</si>
  <si>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</si>
  <si>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</si>
  <si>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</si>
  <si>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</si>
  <si>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</si>
  <si>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</si>
  <si>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</si>
  <si>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</si>
  <si>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</si>
  <si>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</si>
  <si>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</si>
  <si>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</si>
  <si>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</si>
  <si>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</si>
  <si>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</si>
  <si>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</si>
  <si>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</si>
  <si>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</si>
  <si>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</si>
  <si>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</si>
  <si>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</si>
  <si>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</si>
  <si>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</si>
  <si>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</si>
  <si>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</si>
  <si>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</si>
  <si>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</si>
  <si>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</si>
  <si>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</si>
  <si>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</si>
  <si>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</si>
  <si>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</si>
  <si>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</si>
  <si>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</si>
  <si>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</si>
  <si>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</si>
  <si>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</si>
  <si>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</si>
  <si>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</si>
  <si>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</si>
  <si>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</si>
  <si>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</si>
  <si>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</si>
  <si>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</si>
  <si>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</si>
  <si>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</si>
  <si>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</si>
  <si>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</si>
  <si>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</si>
  <si>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</si>
  <si>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</si>
  <si>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</si>
  <si>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</si>
  <si>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</si>
  <si>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</si>
  <si>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</si>
  <si>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</si>
  <si>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</si>
  <si>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</si>
  <si>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</si>
  <si>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</si>
  <si>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</si>
  <si>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</si>
  <si>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</si>
  <si>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</si>
  <si>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</si>
  <si>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</si>
  <si>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</si>
  <si>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</si>
  <si>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</si>
  <si>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</si>
  <si>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</si>
  <si>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</si>
  <si>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</si>
  <si>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</si>
  <si>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</si>
  <si>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</si>
  <si>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</si>
  <si>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</si>
  <si>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</si>
  <si>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</si>
  <si>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</si>
  <si>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</si>
  <si>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</si>
  <si>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</si>
  <si>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</si>
  <si>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</si>
  <si>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</si>
  <si>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</si>
  <si>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</si>
  <si>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</si>
  <si>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</si>
  <si>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</si>
  <si>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</si>
  <si>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</si>
  <si>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</si>
  <si>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</si>
  <si>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</si>
  <si>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</si>
  <si>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</si>
  <si>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</si>
  <si>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</si>
  <si>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</si>
  <si>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</si>
  <si>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</si>
  <si>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</si>
  <si>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</si>
  <si>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</si>
  <si>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</si>
  <si>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</si>
  <si>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</si>
  <si>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</si>
  <si>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</si>
  <si>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</si>
  <si>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</si>
  <si>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</si>
  <si>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</si>
  <si>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</si>
  <si>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</si>
  <si>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</si>
  <si>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</si>
  <si>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</si>
  <si>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</si>
  <si>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</si>
  <si>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</si>
  <si>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</si>
  <si>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</si>
  <si>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</si>
  <si>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</si>
  <si>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</si>
  <si>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</si>
  <si>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</si>
  <si>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</si>
  <si>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</si>
  <si>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</si>
  <si>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</si>
  <si>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</si>
  <si>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</si>
  <si>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</si>
  <si>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</si>
  <si>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</si>
  <si>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</si>
  <si>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</si>
  <si>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</si>
  <si>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</si>
  <si>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</si>
  <si>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</si>
  <si>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</si>
  <si>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</si>
  <si>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</si>
  <si>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</si>
  <si>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</si>
  <si>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</si>
  <si>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</si>
  <si>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</si>
  <si>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</si>
  <si>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</si>
  <si>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</si>
  <si>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</si>
  <si>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</si>
  <si>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</si>
  <si>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</si>
  <si>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</si>
  <si>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</si>
  <si>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</si>
  <si>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</si>
  <si>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</si>
  <si>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</si>
  <si>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</si>
  <si>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</si>
  <si>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</si>
  <si>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</si>
  <si>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</si>
  <si>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</si>
  <si>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</si>
  <si>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</si>
  <si>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</si>
  <si>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</si>
  <si>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</si>
  <si>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</si>
  <si>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</si>
  <si>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</si>
  <si>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</si>
  <si>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</si>
  <si>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</si>
  <si>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</si>
  <si>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</si>
  <si>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</si>
  <si>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</si>
  <si>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</si>
  <si>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</si>
  <si>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</si>
  <si>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</si>
  <si>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</si>
  <si>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</si>
  <si>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</si>
  <si>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</si>
  <si>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</si>
  <si>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</si>
  <si>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</si>
  <si>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</si>
  <si>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</si>
  <si>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</si>
  <si>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</si>
  <si>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</si>
  <si>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</si>
  <si>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</si>
  <si>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</si>
  <si>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</si>
  <si>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</si>
  <si>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</si>
  <si>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</si>
  <si>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</si>
  <si>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</si>
  <si>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</si>
  <si>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</si>
  <si>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</si>
  <si>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</si>
  <si>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</si>
  <si>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</si>
  <si>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</si>
  <si>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</si>
  <si>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</si>
  <si>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</si>
  <si>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</si>
  <si>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</si>
  <si>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</si>
  <si>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</si>
  <si>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</si>
  <si>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</si>
  <si>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</si>
  <si>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</si>
  <si>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</si>
  <si>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</si>
  <si>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</si>
  <si>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</si>
  <si>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</si>
  <si>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</si>
  <si>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</si>
  <si>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</si>
  <si>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</si>
  <si>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</si>
  <si>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</si>
  <si>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</si>
  <si>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</si>
  <si>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</si>
  <si>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</si>
  <si>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</si>
  <si>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</si>
  <si>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</si>
  <si>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</si>
  <si>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</si>
  <si>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</si>
  <si>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</si>
  <si>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</si>
  <si>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</si>
  <si>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</si>
  <si>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</si>
  <si>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</si>
  <si>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</si>
  <si>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</si>
  <si>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</si>
  <si>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</si>
  <si>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</si>
  <si>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</si>
  <si>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</si>
  <si>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</si>
  <si>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</si>
  <si>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</si>
  <si>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</si>
  <si>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</si>
  <si>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</si>
  <si>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</si>
  <si>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</si>
  <si>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</si>
  <si>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</si>
  <si>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</si>
  <si>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</si>
  <si>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</si>
  <si>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</si>
  <si>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</si>
  <si>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</si>
  <si>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</si>
  <si>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</si>
  <si>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</si>
  <si>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</si>
  <si>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</si>
  <si>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</si>
  <si>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</si>
  <si>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</si>
  <si>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</si>
  <si>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</si>
  <si>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</si>
  <si>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</si>
  <si>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</si>
  <si>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</si>
  <si>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</si>
  <si>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</si>
  <si>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</si>
  <si>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</si>
  <si>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</si>
  <si>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</si>
  <si>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</si>
  <si>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</si>
  <si>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</si>
  <si>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</si>
  <si>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</si>
  <si>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</si>
  <si>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</si>
  <si>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</si>
  <si>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</si>
  <si>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</si>
  <si>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</si>
  <si>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</si>
  <si>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</si>
  <si>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</si>
  <si>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</si>
  <si>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</si>
  <si>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</si>
  <si>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</si>
  <si>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</si>
  <si>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</si>
  <si>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</si>
  <si>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</si>
  <si>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</si>
  <si>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</si>
  <si>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</si>
  <si>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</si>
  <si>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</si>
  <si>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</si>
  <si>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</si>
  <si>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</si>
  <si>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</si>
  <si>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</si>
  <si>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</si>
  <si>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</si>
  <si>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</si>
  <si>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</si>
  <si>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</si>
  <si>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</si>
  <si>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</si>
  <si>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</si>
  <si>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</si>
  <si>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</si>
  <si>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</si>
  <si>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</si>
  <si>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</si>
  <si>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</si>
  <si>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</si>
  <si>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</si>
  <si>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</si>
  <si>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</si>
  <si>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</si>
  <si>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</si>
  <si>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</si>
  <si>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</si>
  <si>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</si>
  <si>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</si>
  <si>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</si>
  <si>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</si>
  <si>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</si>
  <si>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</si>
  <si>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</si>
  <si>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</si>
  <si>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</si>
  <si>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</si>
  <si>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</si>
  <si>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</si>
  <si>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</si>
  <si>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</si>
  <si>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</si>
  <si>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</si>
  <si>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</si>
  <si>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</si>
  <si>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</si>
  <si>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</si>
  <si>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</si>
  <si>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</si>
  <si>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</si>
  <si>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</si>
  <si>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</si>
  <si>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</si>
  <si>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</si>
  <si>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</si>
  <si>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</si>
  <si>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</si>
  <si>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</si>
  <si>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</si>
  <si>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</si>
  <si>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</si>
  <si>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</si>
  <si>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</si>
  <si>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</si>
  <si>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</si>
  <si>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</si>
  <si>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</si>
  <si>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</si>
  <si>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</si>
  <si>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</si>
  <si>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</si>
  <si>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</si>
  <si>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</si>
  <si>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</si>
  <si>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</si>
  <si>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</si>
  <si>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</si>
  <si>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</si>
  <si>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</si>
  <si>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</si>
  <si>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</si>
  <si>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</si>
  <si>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</si>
  <si>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</si>
  <si>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</si>
  <si>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</si>
  <si>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</si>
  <si>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</si>
  <si>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</si>
  <si>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</si>
  <si>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</si>
  <si>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</si>
  <si>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</si>
  <si>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</si>
  <si>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</si>
  <si>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</si>
  <si>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</si>
  <si>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</si>
  <si>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</si>
  <si>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</si>
  <si>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</si>
  <si>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</si>
  <si>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</si>
  <si>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</si>
  <si>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</si>
  <si>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</si>
  <si>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</si>
  <si>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</si>
  <si>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</si>
  <si>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</si>
  <si>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</si>
  <si>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</si>
  <si>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</si>
  <si>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</si>
  <si>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</si>
  <si>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</si>
  <si>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</si>
  <si>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</si>
  <si>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</si>
  <si>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</si>
  <si>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</si>
  <si>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</si>
  <si>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</si>
  <si>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</si>
  <si>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</si>
  <si>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</si>
  <si>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</si>
  <si>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</si>
  <si>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</si>
  <si>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</si>
  <si>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</si>
  <si>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</si>
  <si>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</si>
  <si>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</si>
  <si>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</si>
  <si>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</si>
  <si>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</si>
  <si>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</si>
  <si>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</si>
  <si>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</si>
  <si>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</si>
  <si>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</si>
  <si>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</si>
  <si>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</si>
  <si>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</si>
  <si>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</si>
  <si>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</si>
  <si>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</si>
  <si>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</si>
  <si>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</si>
  <si>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</si>
  <si>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</si>
  <si>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</si>
  <si>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</si>
  <si>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</si>
  <si>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</si>
  <si>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</si>
  <si>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</si>
  <si>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</si>
  <si>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</si>
  <si>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</si>
  <si>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</si>
  <si>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</si>
  <si>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</si>
  <si>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</si>
  <si>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</si>
  <si>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</si>
  <si>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</si>
  <si>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</si>
  <si>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</si>
  <si>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</si>
  <si>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</si>
  <si>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</si>
  <si>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</si>
  <si>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</si>
  <si>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</si>
  <si>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</si>
  <si>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</si>
  <si>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</si>
  <si>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</si>
  <si>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</si>
  <si>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</si>
  <si>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</si>
  <si>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</si>
  <si>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</si>
  <si>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</si>
  <si>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</si>
  <si>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</si>
  <si>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</si>
  <si>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</si>
  <si>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</si>
  <si>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</si>
  <si>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</si>
  <si>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</si>
  <si>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</si>
  <si>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</si>
  <si>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</si>
  <si>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</si>
  <si>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</si>
  <si>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</si>
  <si>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</si>
  <si>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</si>
  <si>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</si>
  <si>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</si>
  <si>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</si>
  <si>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</si>
  <si>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</si>
  <si>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</si>
  <si>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</si>
  <si>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</si>
  <si>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</si>
  <si>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</si>
  <si>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</si>
  <si>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</si>
  <si>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</si>
  <si>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</si>
  <si>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</si>
  <si>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</si>
  <si>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</si>
  <si>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</si>
  <si>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</si>
  <si>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</si>
  <si>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</si>
  <si>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</si>
  <si>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</si>
  <si>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</si>
  <si>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</si>
  <si>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</si>
  <si>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</si>
  <si>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</si>
  <si>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</si>
  <si>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</si>
  <si>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</si>
  <si>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</si>
  <si>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</si>
  <si>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</si>
  <si>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</si>
  <si>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</si>
  <si>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</si>
  <si>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</si>
  <si>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</si>
  <si>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</si>
  <si>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</si>
  <si>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</si>
  <si>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</si>
  <si>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</si>
  <si>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</si>
  <si>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</si>
  <si>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</si>
  <si>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</si>
  <si>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</si>
  <si>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</si>
  <si>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</si>
  <si>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</si>
  <si>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</si>
  <si>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</si>
  <si>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</si>
  <si>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</si>
  <si>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</si>
  <si>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</si>
  <si>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</si>
  <si>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</si>
  <si>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</si>
  <si>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</si>
  <si>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</si>
  <si>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</si>
  <si>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</si>
  <si>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</si>
  <si>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</si>
  <si>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</si>
  <si>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</si>
  <si>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</si>
  <si>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</si>
  <si>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</si>
  <si>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</si>
  <si>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</si>
  <si>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</si>
  <si>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</si>
  <si>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</si>
  <si>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</si>
  <si>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</si>
  <si>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</si>
  <si>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</si>
  <si>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</si>
  <si>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</si>
  <si>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</si>
  <si>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</si>
  <si>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</si>
  <si>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</si>
  <si>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</si>
  <si>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</si>
  <si>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</si>
  <si>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</si>
  <si>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</si>
  <si>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</si>
  <si>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</si>
  <si>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</si>
  <si>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</si>
  <si>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</si>
  <si>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</si>
  <si>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</si>
  <si>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</si>
  <si>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</si>
  <si>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</si>
  <si>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</si>
  <si>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</si>
  <si>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</si>
  <si>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</si>
  <si>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</si>
  <si>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</si>
  <si>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</si>
  <si>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</si>
  <si>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</si>
  <si>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</si>
  <si>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</si>
  <si>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</si>
  <si>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</si>
  <si>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</si>
  <si>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</si>
  <si>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</si>
  <si>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</si>
  <si>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</si>
  <si>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</si>
  <si>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</si>
  <si>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</si>
  <si>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</si>
  <si>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</si>
  <si>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</si>
  <si>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</si>
  <si>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</si>
  <si>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</si>
  <si>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</si>
  <si>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</si>
  <si>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</si>
  <si>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</si>
  <si>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</si>
  <si>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</si>
  <si>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</si>
  <si>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</si>
  <si>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</si>
  <si>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</si>
  <si>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</si>
  <si>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</si>
  <si>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</si>
  <si>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</si>
  <si>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</si>
  <si>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</si>
  <si>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</si>
  <si>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</si>
  <si>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</si>
  <si>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</si>
  <si>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</si>
  <si>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</si>
  <si>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</si>
  <si>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</si>
  <si>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</si>
  <si>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</si>
  <si>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</si>
  <si>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</si>
  <si>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</si>
  <si>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</si>
  <si>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</si>
  <si>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</si>
  <si>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</si>
  <si>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</si>
  <si>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</si>
  <si>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</si>
  <si>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</si>
  <si>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</si>
  <si>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</si>
  <si>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</si>
  <si>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</si>
  <si>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</si>
  <si>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</si>
  <si>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</si>
  <si>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</si>
  <si>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</si>
  <si>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</si>
  <si>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</si>
  <si>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</si>
  <si>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</si>
  <si>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</si>
  <si>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</si>
  <si>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</si>
  <si>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</si>
  <si>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</si>
  <si>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</si>
  <si>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</si>
  <si>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</si>
  <si>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</si>
  <si>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</si>
  <si>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</si>
  <si>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</si>
  <si>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</si>
  <si>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</si>
  <si>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</si>
  <si>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</si>
  <si>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</si>
  <si>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</si>
  <si>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</si>
  <si>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</si>
  <si>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</si>
  <si>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</si>
  <si>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</si>
  <si>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</si>
  <si>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</si>
  <si>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</si>
  <si>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</si>
  <si>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</si>
  <si>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</si>
  <si>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</si>
  <si>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</si>
  <si>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</si>
  <si>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</si>
  <si>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</si>
  <si>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</si>
  <si>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</si>
  <si>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</si>
  <si>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</si>
  <si>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</si>
  <si>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</si>
  <si>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</si>
  <si>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</si>
  <si>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</si>
  <si>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</si>
  <si>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</si>
  <si>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</si>
  <si>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</si>
  <si>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</si>
  <si>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</si>
  <si>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</si>
  <si>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</si>
  <si>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</si>
  <si>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</si>
  <si>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</si>
  <si>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</si>
  <si>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</si>
  <si>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</si>
  <si>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</si>
  <si>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</si>
  <si>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</si>
  <si>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</si>
  <si>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</si>
  <si>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</si>
  <si>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</si>
  <si>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</si>
  <si>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</si>
  <si>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</si>
  <si>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</si>
  <si>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</si>
  <si>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</si>
  <si>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</si>
  <si>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</si>
  <si>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</si>
  <si>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</si>
  <si>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</si>
  <si>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</si>
  <si>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</si>
  <si>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</si>
  <si>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</si>
  <si>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</si>
  <si>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</si>
  <si>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</si>
  <si>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</si>
  <si>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</si>
  <si>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</si>
  <si>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</si>
  <si>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</si>
  <si>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</si>
  <si>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</si>
  <si>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</si>
  <si>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</si>
  <si>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</si>
  <si>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</si>
  <si>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</si>
  <si>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</si>
  <si>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</si>
  <si>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</si>
  <si>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</si>
  <si>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</si>
  <si>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</si>
  <si>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</si>
  <si>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</si>
  <si>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</si>
  <si>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</si>
  <si>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</si>
  <si>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</si>
  <si>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</si>
  <si>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</si>
  <si>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</si>
  <si>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</si>
  <si>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</si>
  <si>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</si>
  <si>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</si>
  <si>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</si>
  <si>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</si>
  <si>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</si>
  <si>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</si>
  <si>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</si>
  <si>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</si>
  <si>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</si>
  <si>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</si>
  <si>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</si>
  <si>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</si>
  <si>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</si>
  <si>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</si>
  <si>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</si>
  <si>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</si>
  <si>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</si>
  <si>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</si>
  <si>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</si>
  <si>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</si>
  <si>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</si>
  <si>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</si>
  <si>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</si>
  <si>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</si>
  <si>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</si>
  <si>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</si>
  <si>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</si>
  <si>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</si>
  <si>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</si>
  <si>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</si>
  <si>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</si>
  <si>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</si>
  <si>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</si>
  <si>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</si>
  <si>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</si>
  <si>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</si>
  <si>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</si>
  <si>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</si>
  <si>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</si>
  <si>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</si>
  <si>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</si>
  <si>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</si>
  <si>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</si>
  <si>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</si>
  <si>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</si>
  <si>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</si>
  <si>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</si>
  <si>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</si>
  <si>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</si>
  <si>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</si>
  <si>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</si>
  <si>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</si>
  <si>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</si>
  <si>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</si>
  <si>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</si>
  <si>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</si>
  <si>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</si>
  <si>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</si>
  <si>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</si>
  <si>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</si>
  <si>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</si>
  <si>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</si>
  <si>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</si>
  <si>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</si>
  <si>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</si>
  <si>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</si>
  <si>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</si>
  <si>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</si>
  <si>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</si>
  <si>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</si>
  <si>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</si>
  <si>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</si>
  <si>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</si>
  <si>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</si>
  <si>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</si>
  <si>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</si>
  <si>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</si>
  <si>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</si>
  <si>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</si>
  <si>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</si>
  <si>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</si>
  <si>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</si>
  <si>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</si>
  <si>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</si>
  <si>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</si>
  <si>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</si>
  <si>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</si>
  <si>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</si>
  <si>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</si>
  <si>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</si>
  <si>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</si>
  <si>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</si>
  <si>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</si>
  <si>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</si>
  <si>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</si>
  <si>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</si>
  <si>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</si>
  <si>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</si>
  <si>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</si>
  <si>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</si>
  <si>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</si>
  <si>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</si>
  <si>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</si>
  <si>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</si>
  <si>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</si>
  <si>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</si>
  <si>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</si>
  <si>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</si>
  <si>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</si>
  <si>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</si>
  <si>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</si>
  <si>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</si>
  <si>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</si>
  <si>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</si>
  <si>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</si>
  <si>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</si>
  <si>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</si>
  <si>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</si>
  <si>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</si>
  <si>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</si>
  <si>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</si>
  <si>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</si>
  <si>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</si>
  <si>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</si>
  <si>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</si>
  <si>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</si>
  <si>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</si>
  <si>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</si>
  <si>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</si>
  <si>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</si>
  <si>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</si>
  <si>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</si>
  <si>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</si>
  <si>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</si>
  <si>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</si>
  <si>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</si>
  <si>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</si>
  <si>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</si>
  <si>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</si>
  <si>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</si>
  <si>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</si>
  <si>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</si>
  <si>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</si>
  <si>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</si>
  <si>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</si>
  <si>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</si>
  <si>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</si>
  <si>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</si>
  <si>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</si>
  <si>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</si>
  <si>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</si>
  <si>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</si>
  <si>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</si>
  <si>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</si>
  <si>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</si>
  <si>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</si>
  <si>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</si>
  <si>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</si>
  <si>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</si>
  <si>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</si>
  <si>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</si>
  <si>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</si>
  <si>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</si>
  <si>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</si>
  <si>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</si>
  <si>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</si>
  <si>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</si>
  <si>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</si>
  <si>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</si>
  <si>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</si>
  <si>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</si>
  <si>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</si>
  <si>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</si>
  <si>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</si>
  <si>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</si>
  <si>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</si>
  <si>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</si>
  <si>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</si>
  <si>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</si>
  <si>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</si>
  <si>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</si>
  <si>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</si>
  <si>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</si>
  <si>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</si>
  <si>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</si>
  <si>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</si>
  <si>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</si>
  <si>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</si>
  <si>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</si>
  <si>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</si>
  <si>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</si>
  <si>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</si>
  <si>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</si>
  <si>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</si>
  <si>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</si>
  <si>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</si>
  <si>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</si>
  <si>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</si>
  <si>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</si>
  <si>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</si>
  <si>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</si>
  <si>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</si>
  <si>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</si>
  <si>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</si>
  <si>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</si>
  <si>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</si>
  <si>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</si>
  <si>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</si>
  <si>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</si>
  <si>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</si>
  <si>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</si>
  <si>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</si>
  <si>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</si>
  <si>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</si>
  <si>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</si>
  <si>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</si>
  <si>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</si>
  <si>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</si>
  <si>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</si>
  <si>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</si>
  <si>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</si>
  <si>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</si>
  <si>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</si>
  <si>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</si>
  <si>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</si>
  <si>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</si>
  <si>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</si>
  <si>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</si>
  <si>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</si>
  <si>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</si>
  <si>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</si>
  <si>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</si>
  <si>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</si>
  <si>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</si>
  <si>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</si>
  <si>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</si>
  <si>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</si>
  <si>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</si>
  <si>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</si>
  <si>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</si>
  <si>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</si>
  <si>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</si>
  <si>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</si>
  <si>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</si>
  <si>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</si>
  <si>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</si>
  <si>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</si>
  <si>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</si>
  <si>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</si>
  <si>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</si>
  <si>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</si>
  <si>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</si>
  <si>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</si>
  <si>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</si>
  <si>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</si>
  <si>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</si>
  <si>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</si>
  <si>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</si>
  <si>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</si>
  <si>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</si>
  <si>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</si>
  <si>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</si>
  <si>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</si>
  <si>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</si>
  <si>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</si>
  <si>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</si>
  <si>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</si>
  <si>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</si>
  <si>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</si>
  <si>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</si>
  <si>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</si>
  <si>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</si>
  <si>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</si>
  <si>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</si>
  <si>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</si>
  <si>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</si>
  <si>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</si>
  <si>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</si>
  <si>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</si>
  <si>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</si>
  <si>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</si>
  <si>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</si>
  <si>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</si>
  <si>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</si>
  <si>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</si>
  <si>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</si>
  <si>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</si>
  <si>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</si>
  <si>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</si>
  <si>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</si>
  <si>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</si>
  <si>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</si>
  <si>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</si>
  <si>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</si>
  <si>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</si>
  <si>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</si>
  <si>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</si>
  <si>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</si>
  <si>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</si>
  <si>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</si>
  <si>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</si>
  <si>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</si>
  <si>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</si>
  <si>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</si>
  <si>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</si>
  <si>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</si>
  <si>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</si>
  <si>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</si>
  <si>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</si>
  <si>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</si>
  <si>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</si>
  <si>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</si>
  <si>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</si>
  <si>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</si>
  <si>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</si>
  <si>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</si>
  <si>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</si>
  <si>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</si>
  <si>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</si>
  <si>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</si>
  <si>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</si>
  <si>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</si>
  <si>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</si>
  <si>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</si>
  <si>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</si>
  <si>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</si>
  <si>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</si>
  <si>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</si>
  <si>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</si>
  <si>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</si>
  <si>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</si>
  <si>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</si>
  <si>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</si>
  <si>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</si>
  <si>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</si>
  <si>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</si>
  <si>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</si>
  <si>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</si>
  <si>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</si>
  <si>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</si>
  <si>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</si>
  <si>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</si>
  <si>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</si>
  <si>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</si>
  <si>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</si>
  <si>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</si>
  <si>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</si>
  <si>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</si>
  <si>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</si>
  <si>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</si>
  <si>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</si>
  <si>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</si>
  <si>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</si>
  <si>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</si>
  <si>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</si>
  <si>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</si>
  <si>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</si>
  <si>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</si>
  <si>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</si>
  <si>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</si>
  <si>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</si>
  <si>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</si>
  <si>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</si>
  <si>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</si>
  <si>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</si>
  <si>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</si>
  <si>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</si>
  <si>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</si>
  <si>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</si>
  <si>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</si>
  <si>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</si>
  <si>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</si>
  <si>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</si>
  <si>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</si>
  <si>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</si>
  <si>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</si>
  <si>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</si>
  <si>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</si>
  <si>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</si>
  <si>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</si>
  <si>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</si>
  <si>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</si>
  <si>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</si>
  <si>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</si>
  <si>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</si>
  <si>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</si>
  <si>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</si>
  <si>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</si>
  <si>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</si>
  <si>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</si>
  <si>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</si>
  <si>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</si>
  <si>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</si>
  <si>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</si>
  <si>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</si>
  <si>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</si>
  <si>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</si>
  <si>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</si>
  <si>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</si>
  <si>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</si>
  <si>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</si>
  <si>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</si>
  <si>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</si>
  <si>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</si>
  <si>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</si>
  <si>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</si>
  <si>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</si>
  <si>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</si>
  <si>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</si>
  <si>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</si>
  <si>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</si>
  <si>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</si>
  <si>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</si>
  <si>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</si>
  <si>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</si>
  <si>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</si>
  <si>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</si>
  <si>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</si>
  <si>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</si>
  <si>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</si>
  <si>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</si>
  <si>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</si>
  <si>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</si>
  <si>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</si>
  <si>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</si>
  <si>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</si>
  <si>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</si>
  <si>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</si>
  <si>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</si>
  <si>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</si>
  <si>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</si>
  <si>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</si>
  <si>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</si>
  <si>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</si>
  <si>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</si>
  <si>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</si>
  <si>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</si>
  <si>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</si>
  <si>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</si>
  <si>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</si>
  <si>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</si>
  <si>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</si>
  <si>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</si>
  <si>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</si>
  <si>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</si>
  <si>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</si>
  <si>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</si>
  <si>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</si>
  <si>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</si>
  <si>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</si>
  <si>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</si>
  <si>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</si>
  <si>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</si>
  <si>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</si>
  <si>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</si>
  <si>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</si>
  <si>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</si>
  <si>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</si>
  <si>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</si>
  <si>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</si>
  <si>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</si>
  <si>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</si>
  <si>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</si>
  <si>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</si>
  <si>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</si>
  <si>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</si>
  <si>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</si>
  <si>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</si>
  <si>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</si>
  <si>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</si>
  <si>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</si>
  <si>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</si>
  <si>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</si>
  <si>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</si>
  <si>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</si>
  <si>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</si>
  <si>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</si>
  <si>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</si>
  <si>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</si>
  <si>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</si>
  <si>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</si>
  <si>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</si>
  <si>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</si>
  <si>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</si>
  <si>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</si>
  <si>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</si>
  <si>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</si>
  <si>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</si>
  <si>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</si>
  <si>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</si>
  <si>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</si>
  <si>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</si>
  <si>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</si>
  <si>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</si>
  <si>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</si>
  <si>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</si>
  <si>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</si>
  <si>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</si>
  <si>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</si>
  <si>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</si>
  <si>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</si>
  <si>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</si>
  <si>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</si>
  <si>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</si>
  <si>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</si>
  <si>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</si>
  <si>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</si>
  <si>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</si>
  <si>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</si>
  <si>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</si>
  <si>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</si>
  <si>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</si>
  <si>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</si>
  <si>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</si>
  <si>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</si>
  <si>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</si>
  <si>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</si>
  <si>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</si>
  <si>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</si>
  <si>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</si>
  <si>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</si>
  <si>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</si>
  <si>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</si>
  <si>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</si>
  <si>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</si>
  <si>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</si>
  <si>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</si>
  <si>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</si>
  <si>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</si>
  <si>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</si>
  <si>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</si>
  <si>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</si>
  <si>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</si>
  <si>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</si>
  <si>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</si>
  <si>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</si>
  <si>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</si>
  <si>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</si>
  <si>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</si>
  <si>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</si>
  <si>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</si>
  <si>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</si>
  <si>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</si>
  <si>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</si>
  <si>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</si>
  <si>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</si>
  <si>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</si>
  <si>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</si>
  <si>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</si>
  <si>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</si>
  <si>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</si>
  <si>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</si>
  <si>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</si>
  <si>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</si>
  <si>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</si>
  <si>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</si>
  <si>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</si>
  <si>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</si>
  <si>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</si>
  <si>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</si>
  <si>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</si>
  <si>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</si>
  <si>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</si>
  <si>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</si>
  <si>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</si>
  <si>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</si>
  <si>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</si>
  <si>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</si>
  <si>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</si>
  <si>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</si>
  <si>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</si>
  <si>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</si>
  <si>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</si>
  <si>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</si>
  <si>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</si>
  <si>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</si>
  <si>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</si>
  <si>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</si>
  <si>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</si>
  <si>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</si>
  <si>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</si>
  <si>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</si>
  <si>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</si>
  <si>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</si>
  <si>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</si>
  <si>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</si>
  <si>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</si>
  <si>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</si>
  <si>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</si>
  <si>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</si>
  <si>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</si>
  <si>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</si>
  <si>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</si>
  <si>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</si>
  <si>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</si>
  <si>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</si>
  <si>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</si>
  <si>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</si>
  <si>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</si>
  <si>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</si>
  <si>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</si>
  <si>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</si>
  <si>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</si>
  <si>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</si>
  <si>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</si>
  <si>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</si>
  <si>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</si>
  <si>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</si>
  <si>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</si>
  <si>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</si>
  <si>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</si>
  <si>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</si>
  <si>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</si>
  <si>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</si>
  <si>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</si>
  <si>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</si>
  <si>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</si>
  <si>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</si>
  <si>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</si>
  <si>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</si>
  <si>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</si>
  <si>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</si>
  <si>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</si>
  <si>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</si>
  <si>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</si>
  <si>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</si>
  <si>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</si>
  <si>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</si>
  <si>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</si>
  <si>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</si>
  <si>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</si>
  <si>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</si>
  <si>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</si>
  <si>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</si>
  <si>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</si>
  <si>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</si>
  <si>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</si>
  <si>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</si>
  <si>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</si>
  <si>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</si>
  <si>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</si>
  <si>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</si>
  <si>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</si>
  <si>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</si>
  <si>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</si>
  <si>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</si>
  <si>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</si>
  <si>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</si>
  <si>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</si>
  <si>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</si>
  <si>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</si>
  <si>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</si>
  <si>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</si>
  <si>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</si>
  <si>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</si>
  <si>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</si>
  <si>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</si>
  <si>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</si>
  <si>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</si>
  <si>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</si>
  <si>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</si>
  <si>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</si>
  <si>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</si>
  <si>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</si>
  <si>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</si>
  <si>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</si>
  <si>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</si>
  <si>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</si>
  <si>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</si>
  <si>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</si>
  <si>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</si>
  <si>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</si>
  <si>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</si>
  <si>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</si>
  <si>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</si>
  <si>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</si>
  <si>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</si>
  <si>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</si>
  <si>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</si>
  <si>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</si>
  <si>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</si>
  <si>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</si>
  <si>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</si>
  <si>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</si>
  <si>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</si>
  <si>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</si>
  <si>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</si>
  <si>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</si>
  <si>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</si>
  <si>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</si>
  <si>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</si>
  <si>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</si>
  <si>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</si>
  <si>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</si>
  <si>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</si>
  <si>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</si>
  <si>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</si>
  <si>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</si>
  <si>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</si>
  <si>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</si>
  <si>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</si>
  <si>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</si>
  <si>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</si>
  <si>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</si>
  <si>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</si>
  <si>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</si>
  <si>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</si>
  <si>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</si>
  <si>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</si>
  <si>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</si>
  <si>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</si>
  <si>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</si>
  <si>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</si>
  <si>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</si>
  <si>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</si>
  <si>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</si>
  <si>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</si>
  <si>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</si>
  <si>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</si>
  <si>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</si>
  <si>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</si>
  <si>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</si>
  <si>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</si>
  <si>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</si>
  <si>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</si>
  <si>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</si>
  <si>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</si>
  <si>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</si>
  <si>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</si>
  <si>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</si>
  <si>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</si>
  <si>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</si>
  <si>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</si>
  <si>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</si>
  <si>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</si>
  <si>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</si>
  <si>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</si>
  <si>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</si>
  <si>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</si>
  <si>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</si>
  <si>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</si>
  <si>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</si>
  <si>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</si>
  <si>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</si>
  <si>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</si>
  <si>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</si>
  <si>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</si>
  <si>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</si>
  <si>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</si>
  <si>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</si>
  <si>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</si>
  <si>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</si>
  <si>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</si>
  <si>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</si>
  <si>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</si>
  <si>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</si>
  <si>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</si>
  <si>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</si>
  <si>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</si>
  <si>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</si>
  <si>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</si>
  <si>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</si>
  <si>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</si>
  <si>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</si>
  <si>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</si>
  <si>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</si>
  <si>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</si>
  <si>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</si>
  <si>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</si>
  <si>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</si>
  <si>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</si>
  <si>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</si>
  <si>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</si>
  <si>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</si>
  <si>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</si>
  <si>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</si>
  <si>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</si>
  <si>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</si>
  <si>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</si>
  <si>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</si>
  <si>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</si>
  <si>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</si>
  <si>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</si>
  <si>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</si>
  <si>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</si>
  <si>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</si>
  <si>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</si>
  <si>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</si>
  <si>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</si>
  <si>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</si>
  <si>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</si>
  <si>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</si>
  <si>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</si>
  <si>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</si>
  <si>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</si>
  <si>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</si>
  <si>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</si>
  <si>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</si>
  <si>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</si>
  <si>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</si>
  <si>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</si>
  <si>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</si>
  <si>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</si>
  <si>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</si>
  <si>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</si>
  <si>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</si>
  <si>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</si>
  <si>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</si>
  <si>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</si>
  <si>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</si>
  <si>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</si>
  <si>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</si>
  <si>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</si>
  <si>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</si>
  <si>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</si>
  <si>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</si>
  <si>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</si>
  <si>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</si>
  <si>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</si>
  <si>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</si>
  <si>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</si>
  <si>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</si>
  <si>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</si>
  <si>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</si>
  <si>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</si>
  <si>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</si>
  <si>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</si>
  <si>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</si>
  <si>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</si>
  <si>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</si>
  <si>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</si>
  <si>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</si>
  <si>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</si>
  <si>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</si>
  <si>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</si>
  <si>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</si>
  <si>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</si>
  <si>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</si>
  <si>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</si>
  <si>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</si>
  <si>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</si>
  <si>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</si>
  <si>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</si>
  <si>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</si>
  <si>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</si>
  <si>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</si>
  <si>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</si>
  <si>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</si>
  <si>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</si>
  <si>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</si>
  <si>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</si>
  <si>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</si>
  <si>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</si>
  <si>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</si>
  <si>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</si>
  <si>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</si>
  <si>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</si>
  <si>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</si>
  <si>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</si>
  <si>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</si>
  <si>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</si>
  <si>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</si>
  <si>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</si>
  <si>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</si>
  <si>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</si>
  <si>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</si>
  <si>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</si>
  <si>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</si>
  <si>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</si>
  <si>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</si>
  <si>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</si>
  <si>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</si>
  <si>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</si>
  <si>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</si>
  <si>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</si>
  <si>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</si>
  <si>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</si>
  <si>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</si>
  <si>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</si>
  <si>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</si>
  <si>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</si>
  <si>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</si>
  <si>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</si>
  <si>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</si>
  <si>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</si>
  <si>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</si>
  <si>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</si>
  <si>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</si>
  <si>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</si>
  <si>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</si>
  <si>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</si>
  <si>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</si>
  <si>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</si>
  <si>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</si>
  <si>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</si>
  <si>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</si>
  <si>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</si>
  <si>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</si>
  <si>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</si>
  <si>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</si>
  <si>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</si>
  <si>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</si>
  <si>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</si>
  <si>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</si>
  <si>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</si>
  <si>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</si>
  <si>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</si>
  <si>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</si>
  <si>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</si>
  <si>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</si>
  <si>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</si>
  <si>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</si>
  <si>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</si>
  <si>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</si>
  <si>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</si>
  <si>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</si>
  <si>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</si>
  <si>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</si>
  <si>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</si>
  <si>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</si>
  <si>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</si>
  <si>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</si>
  <si>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</si>
  <si>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</si>
  <si>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</si>
  <si>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</si>
  <si>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</si>
  <si>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</si>
  <si>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</si>
  <si>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</si>
  <si>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</si>
  <si>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</si>
  <si>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</si>
  <si>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</si>
  <si>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</si>
  <si>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</si>
  <si>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</si>
  <si>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</si>
  <si>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</si>
  <si>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</si>
  <si>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</si>
  <si>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</si>
  <si>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</si>
  <si>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</si>
  <si>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</si>
  <si>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</si>
  <si>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</si>
  <si>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</si>
  <si>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</si>
  <si>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</si>
  <si>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</si>
  <si>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</si>
  <si>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</si>
  <si>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</si>
  <si>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</si>
  <si>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</si>
  <si>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</si>
  <si>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</si>
  <si>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</si>
  <si>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</si>
  <si>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</si>
  <si>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</si>
  <si>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</si>
  <si>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</si>
  <si>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</si>
  <si>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</si>
  <si>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</si>
  <si>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</si>
  <si>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</si>
  <si>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</si>
  <si>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</si>
  <si>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</si>
  <si>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</si>
  <si>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</si>
  <si>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</si>
  <si>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</si>
  <si>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</si>
  <si>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</si>
  <si>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</si>
  <si>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</si>
  <si>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</si>
  <si>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</si>
  <si>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</si>
  <si>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</si>
  <si>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</si>
  <si>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</si>
  <si>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</si>
  <si>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</si>
  <si>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</si>
  <si>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</si>
  <si>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</si>
  <si>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</si>
  <si>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</si>
  <si>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</si>
  <si>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</si>
  <si>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</si>
  <si>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</si>
  <si>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</si>
  <si>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</si>
  <si>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</si>
  <si>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</si>
  <si>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</si>
  <si>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</si>
  <si>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</si>
  <si>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</si>
  <si>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</si>
  <si>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</si>
  <si>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</si>
  <si>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</si>
  <si>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</si>
  <si>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</si>
  <si>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</si>
  <si>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</si>
  <si>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</si>
  <si>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</si>
  <si>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</si>
  <si>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</si>
  <si>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</si>
  <si>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</si>
  <si>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</si>
  <si>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</si>
  <si>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</si>
  <si>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</si>
  <si>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</si>
  <si>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</si>
  <si>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</si>
  <si>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</si>
  <si>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</si>
  <si>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</si>
  <si>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</si>
  <si>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</si>
  <si>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</si>
  <si>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</si>
  <si>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</si>
  <si>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</si>
  <si>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</si>
  <si>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</si>
  <si>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</si>
  <si>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</si>
  <si>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</si>
  <si>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</si>
  <si>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</si>
  <si>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</si>
  <si>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</si>
  <si>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</si>
  <si>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</si>
  <si>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</si>
  <si>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</si>
  <si>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</si>
  <si>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</si>
  <si>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</si>
  <si>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</si>
  <si>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</si>
  <si>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</si>
  <si>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</si>
  <si>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</si>
  <si>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</si>
  <si>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</si>
  <si>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</si>
  <si>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</si>
  <si>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</si>
  <si>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</si>
  <si>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</si>
  <si>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</si>
  <si>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</si>
  <si>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</si>
  <si>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</si>
  <si>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</si>
  <si>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</si>
  <si>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</si>
  <si>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</si>
  <si>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</si>
  <si>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</si>
  <si>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</si>
  <si>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</si>
  <si>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</si>
  <si>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</si>
  <si>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</si>
  <si>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</si>
  <si>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</si>
  <si>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</si>
  <si>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</si>
  <si>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</si>
  <si>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</si>
  <si>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</si>
  <si>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</si>
  <si>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</si>
  <si>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</si>
  <si>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</si>
  <si>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</si>
  <si>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</si>
  <si>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</si>
  <si>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</si>
  <si>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</si>
  <si>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</si>
  <si>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</si>
  <si>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</si>
  <si>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</si>
  <si>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</si>
  <si>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</si>
  <si>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</si>
  <si>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</si>
  <si>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</si>
  <si>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</si>
  <si>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</si>
  <si>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</si>
  <si>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</si>
  <si>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</si>
  <si>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</si>
  <si>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</si>
  <si>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</si>
  <si>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</si>
  <si>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</si>
  <si>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</si>
  <si>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</si>
  <si>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</si>
  <si>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</si>
  <si>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</si>
  <si>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</si>
  <si>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</si>
  <si>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</si>
  <si>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</si>
  <si>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</si>
  <si>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</si>
  <si>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</si>
  <si>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</si>
  <si>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</si>
  <si>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</si>
  <si>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</si>
  <si>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</si>
  <si>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</si>
  <si>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</si>
  <si>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</si>
  <si>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</si>
  <si>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</si>
  <si>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</si>
  <si>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</si>
  <si>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</si>
  <si>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</si>
  <si>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</si>
  <si>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</si>
  <si>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</si>
  <si>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</si>
  <si>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</si>
  <si>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</si>
  <si>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</si>
  <si>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</si>
  <si>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</si>
  <si>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</si>
  <si>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</si>
  <si>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</si>
  <si>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</si>
  <si>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</si>
  <si>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</si>
  <si>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</si>
  <si>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</si>
  <si>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</si>
  <si>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</si>
  <si>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</si>
  <si>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</si>
  <si>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</si>
  <si>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</si>
  <si>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</si>
  <si>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</si>
  <si>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</si>
  <si>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</si>
  <si>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</si>
  <si>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</si>
  <si>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</si>
  <si>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</si>
  <si>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</si>
  <si>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</si>
  <si>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</si>
  <si>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</si>
  <si>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</si>
  <si>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</si>
  <si>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</si>
  <si>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</si>
  <si>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</si>
  <si>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</si>
  <si>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</si>
  <si>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</si>
  <si>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</si>
  <si>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</si>
  <si>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</si>
  <si>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</si>
  <si>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</si>
  <si>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</si>
  <si>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</si>
  <si>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</si>
  <si>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</si>
  <si>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</si>
  <si>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</si>
  <si>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</si>
  <si>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</si>
  <si>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</si>
  <si>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</si>
  <si>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</si>
  <si>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</si>
  <si>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</si>
  <si>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</si>
  <si>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</si>
  <si>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</si>
  <si>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</si>
  <si>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</si>
  <si>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</si>
  <si>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</si>
  <si>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</si>
  <si>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</si>
  <si>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</si>
  <si>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</si>
  <si>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</si>
  <si>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</si>
  <si>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</si>
  <si>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</si>
  <si>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</si>
  <si>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</si>
  <si>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</si>
  <si>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</si>
  <si>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</si>
  <si>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</si>
  <si>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</si>
  <si>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</si>
  <si>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</si>
  <si>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</si>
  <si>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</si>
  <si>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</si>
  <si>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</si>
  <si>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</si>
  <si>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</si>
  <si>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</si>
  <si>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</si>
  <si>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</si>
  <si>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</si>
  <si>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</si>
  <si>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</si>
  <si>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</si>
  <si>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</si>
  <si>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</si>
  <si>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</si>
  <si>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</si>
  <si>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</si>
  <si>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</si>
  <si>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</si>
  <si>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</si>
  <si>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</si>
  <si>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</si>
  <si>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</si>
  <si>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</si>
  <si>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</si>
  <si>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</si>
  <si>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</si>
  <si>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</si>
  <si>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</si>
  <si>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</si>
  <si>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</si>
  <si>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</si>
  <si>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</si>
  <si>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</si>
  <si>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</si>
  <si>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</si>
  <si>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</si>
  <si>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</si>
  <si>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</si>
  <si>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</si>
  <si>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</si>
  <si>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</si>
  <si>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</si>
  <si>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</si>
  <si>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</si>
  <si>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</si>
  <si>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</si>
  <si>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</si>
  <si>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</si>
  <si>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</si>
  <si>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</si>
  <si>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</si>
  <si>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</si>
  <si>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</si>
  <si>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</si>
  <si>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</si>
  <si>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</si>
  <si>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</si>
  <si>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</si>
  <si>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</si>
  <si>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</si>
  <si>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</si>
  <si>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</si>
  <si>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</si>
  <si>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</si>
  <si>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</si>
  <si>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</si>
  <si>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</si>
  <si>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</si>
  <si>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</si>
  <si>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</si>
  <si>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</si>
  <si>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</si>
  <si>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</si>
  <si>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</si>
  <si>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</si>
  <si>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</si>
  <si>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</si>
  <si>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</si>
  <si>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</si>
  <si>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</si>
  <si>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</si>
  <si>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</si>
  <si>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</si>
  <si>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</si>
  <si>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</si>
  <si>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</si>
  <si>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</si>
  <si>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</si>
  <si>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</si>
  <si>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</si>
  <si>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</si>
  <si>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</si>
  <si>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</si>
  <si>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</si>
  <si>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</si>
  <si>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</si>
  <si>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</si>
  <si>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</si>
  <si>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</si>
  <si>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</si>
  <si>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</si>
  <si>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</si>
  <si>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</si>
  <si>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</si>
  <si>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</si>
  <si>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</si>
  <si>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</si>
  <si>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</si>
  <si>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</si>
  <si>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</si>
  <si>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</si>
  <si>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</si>
  <si>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</si>
  <si>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</si>
  <si>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</si>
  <si>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</si>
  <si>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</si>
  <si>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</si>
  <si>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</si>
  <si>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</si>
  <si>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</si>
  <si>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</si>
  <si>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</si>
  <si>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</si>
  <si>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</si>
  <si>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</si>
  <si>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</si>
  <si>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</si>
  <si>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</si>
  <si>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</si>
  <si>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</si>
  <si>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</si>
  <si>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</si>
  <si>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</si>
  <si>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</si>
  <si>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</si>
  <si>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</si>
  <si>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</si>
  <si>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</si>
  <si>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</si>
  <si>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</si>
  <si>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</si>
  <si>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</si>
  <si>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</si>
  <si>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</si>
  <si>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</si>
  <si>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</si>
  <si>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</si>
  <si>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</si>
  <si>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</si>
  <si>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</si>
  <si>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</si>
  <si>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</si>
  <si>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</si>
  <si>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</si>
  <si>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</si>
  <si>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</si>
  <si>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</si>
  <si>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</si>
  <si>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</si>
  <si>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</si>
  <si>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</si>
  <si>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</si>
  <si>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</si>
  <si>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</si>
  <si>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</si>
  <si>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</si>
  <si>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</si>
  <si>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</si>
  <si>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</si>
  <si>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</si>
  <si>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</si>
  <si>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</si>
  <si>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</si>
  <si>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</si>
  <si>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</si>
  <si>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</si>
  <si>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</si>
  <si>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</si>
  <si>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</si>
  <si>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</si>
  <si>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</si>
  <si>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</si>
  <si>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</si>
  <si>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</si>
  <si>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</si>
  <si>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</si>
  <si>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</si>
  <si>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</si>
  <si>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</si>
  <si>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</si>
  <si>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</si>
  <si>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</si>
  <si>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</si>
  <si>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</si>
  <si>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</si>
  <si>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</si>
  <si>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</si>
  <si>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</si>
  <si>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</si>
  <si>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</si>
  <si>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</si>
  <si>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</si>
  <si>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</si>
  <si>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</si>
  <si>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</si>
  <si>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</si>
  <si>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</si>
  <si>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</si>
  <si>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</si>
  <si>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</si>
  <si>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</si>
  <si>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</si>
  <si>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</si>
  <si>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</si>
  <si>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</si>
  <si>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</si>
  <si>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</si>
  <si>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</si>
  <si>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</si>
  <si>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</si>
  <si>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</si>
  <si>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</si>
  <si>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</si>
  <si>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</si>
  <si>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</si>
  <si>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</si>
  <si>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</si>
  <si>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</si>
  <si>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</si>
  <si>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</si>
  <si>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</si>
  <si>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</si>
  <si>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</si>
  <si>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</si>
  <si>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</si>
  <si>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</si>
  <si>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</si>
  <si>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</si>
  <si>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</si>
  <si>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</si>
  <si>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</si>
  <si>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</si>
  <si>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</si>
  <si>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</si>
  <si>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</si>
  <si>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</si>
  <si>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</si>
  <si>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</si>
  <si>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</si>
  <si>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</si>
  <si>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</si>
  <si>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</si>
  <si>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</si>
  <si>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</si>
  <si>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</si>
  <si>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</si>
  <si>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</si>
  <si>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</si>
  <si>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</si>
  <si>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</si>
  <si>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</si>
  <si>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</si>
  <si>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</si>
  <si>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</si>
  <si>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</si>
  <si>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</si>
  <si>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</si>
  <si>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</si>
  <si>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</si>
  <si>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</si>
  <si>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</si>
  <si>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</si>
  <si>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</si>
  <si>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</si>
  <si>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</si>
  <si>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</si>
  <si>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</si>
  <si>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</si>
  <si>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</si>
  <si>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</si>
  <si>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</si>
  <si>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</si>
  <si>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</si>
  <si>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</si>
  <si>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</si>
  <si>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</si>
  <si>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</si>
  <si>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</si>
  <si>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</si>
  <si>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</si>
  <si>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</si>
  <si>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</si>
  <si>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</si>
  <si>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</si>
  <si>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</si>
  <si>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</si>
  <si>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</si>
  <si>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</si>
  <si>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</si>
  <si>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</si>
  <si>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</si>
  <si>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</si>
  <si>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</si>
  <si>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</si>
  <si>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</si>
  <si>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</si>
  <si>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</si>
  <si>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</si>
  <si>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</si>
  <si>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</si>
  <si>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</si>
  <si>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</si>
  <si>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</si>
  <si>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</si>
  <si>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</si>
  <si>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</si>
  <si>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</si>
  <si>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</si>
  <si>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</si>
  <si>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</si>
  <si>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</si>
  <si>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</si>
  <si>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</si>
  <si>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</si>
  <si>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</si>
  <si>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</si>
  <si>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</si>
  <si>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</si>
  <si>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</si>
  <si>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</si>
  <si>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</si>
  <si>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</si>
  <si>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</si>
  <si>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</si>
  <si>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</si>
  <si>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</si>
  <si>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</si>
  <si>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</si>
  <si>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</si>
  <si>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</si>
  <si>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</si>
  <si>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</si>
  <si>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</si>
  <si>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</si>
  <si>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</si>
  <si>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</si>
  <si>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</si>
  <si>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</si>
  <si>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</si>
  <si>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</si>
  <si>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</si>
  <si>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</si>
  <si>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</si>
  <si>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</si>
  <si>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</si>
  <si>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</si>
  <si>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</si>
  <si>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</si>
  <si>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</si>
  <si>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</si>
  <si>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</si>
  <si>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</si>
  <si>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</si>
  <si>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</si>
  <si>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</si>
  <si>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</si>
  <si>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</si>
  <si>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</si>
  <si>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</si>
  <si>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</si>
  <si>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</si>
  <si>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</si>
  <si>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</si>
  <si>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</si>
  <si>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</si>
  <si>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</si>
  <si>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</si>
  <si>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</si>
  <si>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</si>
  <si>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</si>
  <si>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</si>
  <si>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</si>
  <si>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</si>
  <si>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</si>
  <si>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</si>
  <si>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</si>
  <si>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</si>
  <si>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</si>
  <si>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</si>
  <si>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</si>
  <si>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</si>
  <si>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</si>
  <si>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</si>
  <si>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</si>
  <si>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</si>
  <si>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</si>
  <si>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</si>
  <si>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</si>
  <si>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</si>
  <si>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</si>
  <si>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</si>
  <si>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</si>
  <si>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</si>
  <si>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</si>
  <si>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</si>
  <si>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</si>
  <si>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</si>
  <si>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</si>
  <si>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</si>
  <si>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</si>
  <si>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</si>
  <si>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</si>
  <si>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</si>
  <si>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</si>
  <si>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</si>
  <si>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</si>
  <si>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</si>
  <si>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</si>
  <si>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</si>
  <si>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</si>
  <si>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</si>
  <si>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</si>
  <si>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</si>
  <si>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</si>
  <si>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</si>
  <si>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</si>
  <si>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</si>
  <si>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</si>
  <si>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</si>
  <si>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</si>
  <si>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</si>
  <si>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</si>
  <si>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</si>
  <si>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</si>
  <si>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</si>
  <si>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</si>
  <si>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</si>
  <si>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</si>
  <si>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</si>
  <si>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</si>
  <si>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</si>
  <si>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</si>
  <si>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</si>
  <si>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</si>
  <si>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</si>
  <si>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</si>
  <si>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</si>
  <si>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</si>
  <si>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</si>
  <si>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</si>
  <si>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</si>
  <si>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</si>
  <si>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</si>
  <si>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</si>
  <si>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</si>
  <si>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</si>
  <si>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</si>
  <si>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</si>
  <si>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</si>
  <si>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</si>
  <si>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</si>
  <si>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</si>
  <si>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</si>
  <si>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</si>
  <si>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</si>
  <si>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</si>
  <si>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</si>
  <si>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</si>
  <si>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</si>
  <si>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</si>
  <si>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</si>
  <si>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</si>
  <si>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</si>
  <si>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</si>
  <si>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</si>
  <si>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</si>
  <si>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</si>
  <si>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</si>
  <si>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</si>
  <si>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</si>
  <si>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</si>
  <si>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</si>
  <si>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</si>
  <si>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</si>
  <si>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</si>
  <si>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</si>
  <si>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</si>
  <si>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</si>
  <si>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</si>
  <si>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</si>
  <si>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</si>
  <si>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</si>
  <si>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</si>
  <si>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</si>
  <si>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</si>
  <si>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</si>
  <si>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</si>
  <si>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</si>
  <si>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</si>
  <si>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</si>
  <si>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</si>
  <si>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</si>
  <si>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</si>
  <si>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</si>
  <si>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</si>
  <si>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</si>
  <si>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</si>
  <si>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</si>
  <si>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</si>
  <si>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</si>
  <si>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</si>
  <si>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</si>
  <si>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</si>
  <si>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</si>
  <si>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</si>
  <si>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</si>
  <si>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</si>
  <si>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</si>
  <si>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</si>
  <si>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</si>
  <si>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</si>
  <si>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</si>
  <si>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</si>
  <si>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</si>
  <si>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</si>
  <si>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</si>
  <si>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</si>
  <si>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</si>
  <si>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</si>
  <si>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</si>
  <si>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</si>
  <si>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</si>
  <si>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</si>
  <si>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</si>
  <si>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</si>
  <si>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</si>
  <si>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</si>
  <si>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</si>
  <si>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</si>
  <si>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</si>
  <si>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</si>
  <si>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</si>
  <si>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</si>
  <si>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</si>
  <si>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</si>
  <si>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</si>
  <si>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</si>
  <si>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</si>
  <si>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</si>
  <si>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</si>
  <si>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</si>
  <si>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</si>
  <si>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</si>
  <si>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</si>
  <si>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</si>
  <si>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</si>
  <si>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</si>
  <si>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</si>
  <si>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</si>
  <si>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</si>
  <si>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</si>
  <si>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</si>
  <si>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</si>
  <si>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</si>
  <si>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</si>
  <si>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</si>
  <si>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</si>
  <si>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</si>
  <si>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</si>
  <si>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</si>
  <si>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</si>
  <si>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</si>
  <si>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</si>
  <si>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</si>
  <si>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</si>
  <si>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</si>
  <si>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</si>
  <si>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</si>
  <si>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</si>
  <si>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</si>
  <si>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</si>
  <si>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</si>
  <si>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</si>
  <si>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</si>
  <si>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</si>
  <si>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</si>
  <si>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</si>
  <si>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</si>
  <si>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</si>
  <si>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</si>
  <si>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</si>
  <si>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</si>
  <si>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</si>
  <si>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</si>
  <si>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</si>
  <si>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</si>
  <si>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</si>
  <si>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</si>
  <si>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</si>
  <si>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</si>
  <si>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</si>
  <si>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</si>
  <si>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</si>
  <si>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</si>
  <si>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</si>
  <si>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</si>
  <si>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</si>
  <si>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</si>
  <si>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</si>
  <si>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</si>
  <si>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</si>
  <si>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</si>
  <si>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</si>
  <si>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</si>
  <si>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</si>
  <si>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</si>
  <si>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</si>
  <si>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</si>
  <si>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</si>
  <si>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</si>
  <si>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</si>
  <si>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</si>
  <si>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</si>
  <si>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</si>
  <si>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</si>
  <si>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</si>
  <si>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</si>
  <si>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</si>
  <si>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</si>
  <si>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</si>
  <si>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</si>
  <si>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</si>
  <si>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</si>
  <si>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</si>
  <si>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</si>
  <si>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</si>
  <si>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</si>
  <si>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</si>
  <si>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</si>
  <si>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</si>
  <si>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</si>
  <si>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</si>
  <si>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</si>
  <si>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</si>
  <si>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</si>
  <si>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</si>
  <si>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</si>
  <si>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</si>
  <si>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</si>
  <si>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</si>
  <si>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</si>
  <si>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</si>
  <si>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</si>
  <si>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</si>
  <si>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</si>
  <si>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</si>
  <si>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</si>
  <si>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</si>
  <si>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</si>
  <si>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</si>
  <si>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</si>
  <si>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</si>
  <si>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</si>
  <si>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</si>
  <si>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</si>
  <si>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</si>
  <si>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</si>
  <si>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</si>
  <si>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</si>
  <si>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</si>
  <si>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</si>
  <si>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</si>
  <si>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</si>
  <si>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</si>
  <si>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</si>
  <si>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</si>
  <si>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</si>
  <si>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</si>
  <si>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</si>
  <si>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</si>
  <si>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</si>
  <si>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</si>
  <si>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</si>
  <si>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</si>
  <si>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</si>
  <si>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</si>
  <si>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</si>
  <si>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</si>
  <si>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</si>
  <si>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</si>
  <si>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</si>
  <si>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</si>
  <si>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</si>
  <si>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</si>
  <si>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</si>
  <si>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</si>
  <si>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</si>
  <si>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</si>
  <si>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</si>
  <si>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</si>
  <si>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</si>
  <si>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</si>
  <si>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</si>
  <si>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</si>
  <si>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</si>
  <si>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</si>
  <si>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</si>
  <si>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</si>
  <si>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</si>
  <si>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</si>
  <si>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</si>
  <si>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</si>
  <si>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</si>
  <si>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</si>
  <si>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</si>
  <si>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</si>
  <si>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</si>
  <si>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</si>
  <si>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</si>
  <si>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</si>
  <si>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</si>
  <si>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</si>
  <si>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</si>
  <si>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</si>
  <si>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</si>
  <si>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</si>
  <si>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</si>
  <si>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</si>
  <si>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</si>
  <si>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</si>
  <si>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</si>
  <si>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</si>
  <si>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</si>
  <si>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</si>
  <si>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</si>
  <si>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</si>
  <si>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</si>
  <si>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</si>
  <si>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</si>
  <si>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</si>
  <si>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</si>
  <si>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</si>
  <si>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</si>
  <si>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</si>
  <si>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</si>
  <si>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</si>
  <si>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</si>
  <si>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</si>
  <si>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</si>
  <si>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</si>
  <si>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</si>
  <si>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</si>
  <si>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</si>
  <si>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</si>
  <si>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</si>
  <si>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</si>
  <si>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</si>
  <si>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</si>
  <si>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</si>
  <si>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</si>
  <si>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</si>
  <si>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</si>
  <si>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</si>
  <si>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</si>
  <si>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</si>
  <si>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</si>
  <si>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</si>
  <si>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</si>
  <si>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</si>
  <si>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</si>
  <si>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</si>
  <si>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</si>
  <si>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</si>
  <si>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</si>
  <si>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</si>
  <si>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</si>
  <si>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</si>
  <si>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</si>
  <si>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</si>
  <si>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</si>
  <si>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</si>
  <si>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</si>
  <si>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</si>
  <si>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</si>
  <si>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</si>
  <si>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</si>
  <si>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</si>
  <si>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</si>
  <si>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</si>
  <si>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</si>
  <si>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</si>
  <si>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</si>
  <si>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</si>
  <si>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</si>
  <si>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</si>
  <si>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</si>
  <si>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</si>
  <si>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</si>
  <si>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</si>
  <si>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</si>
  <si>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</si>
  <si>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</si>
  <si>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</si>
  <si>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</si>
  <si>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</si>
  <si>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</si>
  <si>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</si>
  <si>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</si>
  <si>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</si>
  <si>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</si>
  <si>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</si>
  <si>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</si>
  <si>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</si>
  <si>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</si>
  <si>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</si>
  <si>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</si>
  <si>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</si>
  <si>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</si>
  <si>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</si>
  <si>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</si>
  <si>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</si>
  <si>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</si>
  <si>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</si>
  <si>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</si>
  <si>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</si>
  <si>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</si>
  <si>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</si>
  <si>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</si>
  <si>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</si>
  <si>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</si>
  <si>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</si>
  <si>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</si>
  <si>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</si>
  <si>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</si>
  <si>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</si>
  <si>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</si>
  <si>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</si>
  <si>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</si>
  <si>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</si>
  <si>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</si>
  <si>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</si>
  <si>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</si>
  <si>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</si>
  <si>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</si>
  <si>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</si>
  <si>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</si>
  <si>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</si>
  <si>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</si>
  <si>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</si>
  <si>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</si>
  <si>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</si>
  <si>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</si>
  <si>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</si>
  <si>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</si>
  <si>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</si>
  <si>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</si>
  <si>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</si>
  <si>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</si>
  <si>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</si>
  <si>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</si>
  <si>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</si>
  <si>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</si>
  <si>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</si>
  <si>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</si>
  <si>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</si>
  <si>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</si>
  <si>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</si>
  <si>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</si>
  <si>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</si>
  <si>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</si>
  <si>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</si>
  <si>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</si>
  <si>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</si>
  <si>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</si>
  <si>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</si>
  <si>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</si>
  <si>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</si>
  <si>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</si>
  <si>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</si>
  <si>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</si>
  <si>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</si>
  <si>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</si>
  <si>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</si>
  <si>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</si>
  <si>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</si>
  <si>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</si>
  <si>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</si>
  <si>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</si>
  <si>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</si>
  <si>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</si>
  <si>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</si>
  <si>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</si>
  <si>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</si>
  <si>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</si>
  <si>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</si>
  <si>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</si>
  <si>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</si>
  <si>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</si>
  <si>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</si>
  <si>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</si>
  <si>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</si>
  <si>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</si>
  <si>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</si>
  <si>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</si>
  <si>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</si>
  <si>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</si>
  <si>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</si>
  <si>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</si>
  <si>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</si>
  <si>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</si>
  <si>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</si>
  <si>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</si>
  <si>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</si>
  <si>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</si>
  <si>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</si>
  <si>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</si>
  <si>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</si>
  <si>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</si>
  <si>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</si>
  <si>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</si>
  <si>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</si>
  <si>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</si>
  <si>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</si>
  <si>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</si>
  <si>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</si>
  <si>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</si>
  <si>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</si>
  <si>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</si>
  <si>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</si>
  <si>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</si>
  <si>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</si>
  <si>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</si>
  <si>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</si>
  <si>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</si>
  <si>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</si>
  <si>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</si>
  <si>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</si>
  <si>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</si>
  <si>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</si>
  <si>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</si>
  <si>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</si>
  <si>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</si>
  <si>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</si>
  <si>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</si>
  <si>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</si>
  <si>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</si>
  <si>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</si>
  <si>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</si>
  <si>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</si>
  <si>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</si>
  <si>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</si>
  <si>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</si>
  <si>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</si>
  <si>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</si>
  <si>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</si>
  <si>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</si>
  <si>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</si>
  <si>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</si>
  <si>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</si>
  <si>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</si>
  <si>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</si>
  <si>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</si>
  <si>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</si>
  <si>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</si>
  <si>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</si>
  <si>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</si>
  <si>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</si>
  <si>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</si>
  <si>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</si>
  <si>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</si>
  <si>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</si>
  <si>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</si>
  <si>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</si>
  <si>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</si>
  <si>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</si>
  <si>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</si>
  <si>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</si>
  <si>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</si>
  <si>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</si>
  <si>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</si>
  <si>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</si>
  <si>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</si>
  <si>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</si>
  <si>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</si>
  <si>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</si>
  <si>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</si>
  <si>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</si>
  <si>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</si>
  <si>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</si>
  <si>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</si>
  <si>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</si>
  <si>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</si>
  <si>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</si>
  <si>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</si>
  <si>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</si>
  <si>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</si>
  <si>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</si>
  <si>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</si>
  <si>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</si>
  <si>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</si>
  <si>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</si>
  <si>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</si>
  <si>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</si>
  <si>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</si>
  <si>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</si>
  <si>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</si>
  <si>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</si>
  <si>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</si>
  <si>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</si>
  <si>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</si>
  <si>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</si>
  <si>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</si>
  <si>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</si>
  <si>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</si>
  <si>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</si>
  <si>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</si>
  <si>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</si>
  <si>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</si>
  <si>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</si>
  <si>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</si>
  <si>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</si>
  <si>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</si>
  <si>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</si>
  <si>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</si>
  <si>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</si>
  <si>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</si>
  <si>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</si>
  <si>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</si>
  <si>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</si>
  <si>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</si>
  <si>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</si>
  <si>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</si>
  <si>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</si>
  <si>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</si>
  <si>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</si>
  <si>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</si>
  <si>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</si>
  <si>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</si>
  <si>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</si>
  <si>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</si>
  <si>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</si>
  <si>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</si>
  <si>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</si>
  <si>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</si>
  <si>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</si>
  <si>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</si>
  <si>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</si>
  <si>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</si>
  <si>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</si>
  <si>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</si>
  <si>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</si>
  <si>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</si>
  <si>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</si>
  <si>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</si>
  <si>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</si>
  <si>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</si>
  <si>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</si>
  <si>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</si>
  <si>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</si>
  <si>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</si>
  <si>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</si>
  <si>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</si>
  <si>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</si>
  <si>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</si>
  <si>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</si>
  <si>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</si>
  <si>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</si>
  <si>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</si>
  <si>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</si>
  <si>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</si>
  <si>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</si>
  <si>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</si>
  <si>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</si>
  <si>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</si>
  <si>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</si>
  <si>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</si>
  <si>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</si>
  <si>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</si>
  <si>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</si>
  <si>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</si>
  <si>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</si>
  <si>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</si>
  <si>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</si>
  <si>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</si>
  <si>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</si>
  <si>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</si>
  <si>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</si>
  <si>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</si>
  <si>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</si>
  <si>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</si>
  <si>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</si>
  <si>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</si>
  <si>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</si>
  <si>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</si>
  <si>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</si>
  <si>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</si>
  <si>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</si>
  <si>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</si>
  <si>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</si>
  <si>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</si>
  <si>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</si>
  <si>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</si>
  <si>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</si>
  <si>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</si>
  <si>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</si>
  <si>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</si>
  <si>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</si>
  <si>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</si>
  <si>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</si>
  <si>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</si>
  <si>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</si>
  <si>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</si>
  <si>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</si>
  <si>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</si>
  <si>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</si>
  <si>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</si>
  <si>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</si>
  <si>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</si>
  <si>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</si>
  <si>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</si>
  <si>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</si>
  <si>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</si>
  <si>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</si>
  <si>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</si>
  <si>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</si>
  <si>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</si>
  <si>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</si>
  <si>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</si>
  <si>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</si>
  <si>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</si>
  <si>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</si>
  <si>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</si>
  <si>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</si>
  <si>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</si>
  <si>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</si>
  <si>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</si>
  <si>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</si>
  <si>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</si>
  <si>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</si>
  <si>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</si>
  <si>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</si>
  <si>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</si>
  <si>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</si>
  <si>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</si>
  <si>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</si>
  <si>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</si>
  <si>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</si>
  <si>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</si>
  <si>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</si>
  <si>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</si>
  <si>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</si>
  <si>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</si>
  <si>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</si>
  <si>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</si>
  <si>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</si>
  <si>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</si>
  <si>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</si>
  <si>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</si>
  <si>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</si>
  <si>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</si>
  <si>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</si>
  <si>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</si>
  <si>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</si>
  <si>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</si>
  <si>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</si>
  <si>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</si>
  <si>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</si>
  <si>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</si>
  <si>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</si>
  <si>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</si>
  <si>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</si>
  <si>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</si>
  <si>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</si>
  <si>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</si>
  <si>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</si>
  <si>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</si>
  <si>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</si>
  <si>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</si>
  <si>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</si>
  <si>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</si>
  <si>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</si>
  <si>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</si>
  <si>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</si>
  <si>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</si>
  <si>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</si>
  <si>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</si>
  <si>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</si>
  <si>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</si>
  <si>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</si>
  <si>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</si>
  <si>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</si>
  <si>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</si>
  <si>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</si>
  <si>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</si>
  <si>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</si>
  <si>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</si>
  <si>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</si>
  <si>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</si>
  <si>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</si>
  <si>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</si>
  <si>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</si>
  <si>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</si>
  <si>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</si>
  <si>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</si>
  <si>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</si>
  <si>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</si>
  <si>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</si>
  <si>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</si>
  <si>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</si>
  <si>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</si>
  <si>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</si>
  <si>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</si>
  <si>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</si>
  <si>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</si>
  <si>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</si>
  <si>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</si>
  <si>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</si>
  <si>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</si>
  <si>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</si>
  <si>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</si>
  <si>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</si>
  <si>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</si>
  <si>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</si>
  <si>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</si>
  <si>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</si>
  <si>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</si>
  <si>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</si>
  <si>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</si>
  <si>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</si>
  <si>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</si>
  <si>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</si>
  <si>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</si>
  <si>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</si>
  <si>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</si>
  <si>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</si>
  <si>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</si>
  <si>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</si>
  <si>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</si>
  <si>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</si>
  <si>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</si>
  <si>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</si>
  <si>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</si>
  <si>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</si>
  <si>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</si>
  <si>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</si>
  <si>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</si>
  <si>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</si>
  <si>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</si>
  <si>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</si>
  <si>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</si>
  <si>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</si>
  <si>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</si>
  <si>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</si>
  <si>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</si>
  <si>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</si>
  <si>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</si>
  <si>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</si>
  <si>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</si>
  <si>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</si>
  <si>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</si>
  <si>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</si>
  <si>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</si>
  <si>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</si>
  <si>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</si>
  <si>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</si>
  <si>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</si>
  <si>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</si>
  <si>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</si>
  <si>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</si>
  <si>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</si>
  <si>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</si>
  <si>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</si>
  <si>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</si>
  <si>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</si>
  <si>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</si>
  <si>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</si>
  <si>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</si>
  <si>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</si>
  <si>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</si>
  <si>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</si>
  <si>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</si>
  <si>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</si>
  <si>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</si>
  <si>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</si>
  <si>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</si>
  <si>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</si>
  <si>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</si>
  <si>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</si>
  <si>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</si>
  <si>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</si>
  <si>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</si>
  <si>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</si>
  <si>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</si>
  <si>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</si>
  <si>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</si>
  <si>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</si>
  <si>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</si>
  <si>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</si>
  <si>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</si>
  <si>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</si>
  <si>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</si>
  <si>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</si>
  <si>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</si>
  <si>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</si>
  <si>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</si>
  <si>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</si>
  <si>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</si>
  <si>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</si>
  <si>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</si>
  <si>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</si>
  <si>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</si>
  <si>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</si>
  <si>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</si>
  <si>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</si>
  <si>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</si>
  <si>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</si>
  <si>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</si>
  <si>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</si>
  <si>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</si>
  <si>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</si>
  <si>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</si>
  <si>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</si>
  <si>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</si>
  <si>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</si>
  <si>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</si>
  <si>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</si>
  <si>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</si>
  <si>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</si>
  <si>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</si>
  <si>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</si>
  <si>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</si>
  <si>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</si>
  <si>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</si>
  <si>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</si>
  <si>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</si>
  <si>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</si>
  <si>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</si>
  <si>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</si>
  <si>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</si>
  <si>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</si>
  <si>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</si>
  <si>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</si>
  <si>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</si>
  <si>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</si>
  <si>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</si>
  <si>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</si>
  <si>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</si>
  <si>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</si>
  <si>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</si>
  <si>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</si>
  <si>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</si>
  <si>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</si>
  <si>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</si>
  <si>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</si>
  <si>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</si>
  <si>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</si>
  <si>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</si>
  <si>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</si>
  <si>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</si>
  <si>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</si>
  <si>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</si>
  <si>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</si>
  <si>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</si>
  <si>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</si>
  <si>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</si>
  <si>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</si>
  <si>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</si>
  <si>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</si>
  <si>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</si>
  <si>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</si>
  <si>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</si>
  <si>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</si>
  <si>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</si>
  <si>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</si>
  <si>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</si>
  <si>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</si>
  <si>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</si>
  <si>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</si>
  <si>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</si>
  <si>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</si>
  <si>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</si>
  <si>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</si>
  <si>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</si>
  <si>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</si>
  <si>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</si>
  <si>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</si>
  <si>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</si>
  <si>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</si>
  <si>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</si>
  <si>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</si>
  <si>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</si>
  <si>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</si>
  <si>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</si>
  <si>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</si>
  <si>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</si>
  <si>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</si>
  <si>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</si>
  <si>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</si>
  <si>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</si>
  <si>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</si>
  <si>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</si>
  <si>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</si>
  <si>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</si>
  <si>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</si>
  <si>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</si>
  <si>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</si>
  <si>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</si>
  <si>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</si>
  <si>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</si>
  <si>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</si>
  <si>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</si>
  <si>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</si>
  <si>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</si>
  <si>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</si>
  <si>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</si>
  <si>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</si>
  <si>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</si>
  <si>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</si>
  <si>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</si>
  <si>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</si>
  <si>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</si>
  <si>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</si>
  <si>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</si>
  <si>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</si>
  <si>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</si>
  <si>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</si>
  <si>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</si>
  <si>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</si>
  <si>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</si>
  <si>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</si>
  <si>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</si>
  <si>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</si>
  <si>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</si>
  <si>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</si>
  <si>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</si>
  <si>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</si>
  <si>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</si>
  <si>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</si>
  <si>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</si>
  <si>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</si>
  <si>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</si>
  <si>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</si>
  <si>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</si>
  <si>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</si>
  <si>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</si>
  <si>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</si>
  <si>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</si>
  <si>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</si>
  <si>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</si>
  <si>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</si>
  <si>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</si>
  <si>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</si>
  <si>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</si>
  <si>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</si>
  <si>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</si>
  <si>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</si>
  <si>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</si>
  <si>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</si>
  <si>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</si>
  <si>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</si>
  <si>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</si>
  <si>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</si>
  <si>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</si>
  <si>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</si>
  <si>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</si>
  <si>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</si>
  <si>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</si>
  <si>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</si>
  <si>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</si>
  <si>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</si>
  <si>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</si>
  <si>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</si>
  <si>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</si>
  <si>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</si>
  <si>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</si>
  <si>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</si>
  <si>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</si>
  <si>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</si>
  <si>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</si>
  <si>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</si>
  <si>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</si>
  <si>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</si>
  <si>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</si>
  <si>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</si>
  <si>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</si>
  <si>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</si>
  <si>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</si>
  <si>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</si>
  <si>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</si>
  <si>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</si>
  <si>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</si>
  <si>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</si>
  <si>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</si>
  <si>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</si>
  <si>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</si>
  <si>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</si>
  <si>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</si>
  <si>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</si>
  <si>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</si>
  <si>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</si>
  <si>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</si>
  <si>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</si>
  <si>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</si>
  <si>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</si>
  <si>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</si>
  <si>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</si>
  <si>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</si>
  <si>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</si>
  <si>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</si>
  <si>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</si>
  <si>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</si>
  <si>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</si>
  <si>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</si>
  <si>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</si>
  <si>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</si>
  <si>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</si>
  <si>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</si>
  <si>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</si>
  <si>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</si>
  <si>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</si>
  <si>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</si>
  <si>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</si>
  <si>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</si>
  <si>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</si>
  <si>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</si>
  <si>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</si>
  <si>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</si>
  <si>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</si>
  <si>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</si>
  <si>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</si>
  <si>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</si>
  <si>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</si>
  <si>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</si>
  <si>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</si>
  <si>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</si>
  <si>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</si>
  <si>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</si>
  <si>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</si>
  <si>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</si>
  <si>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</si>
  <si>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</si>
  <si>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</si>
  <si>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</si>
  <si>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</si>
  <si>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</si>
  <si>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</si>
  <si>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</si>
  <si>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</si>
  <si>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</si>
  <si>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</si>
  <si>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</si>
  <si>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</si>
  <si>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</si>
  <si>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</si>
  <si>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</si>
  <si>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</si>
  <si>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</si>
  <si>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</si>
  <si>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</si>
  <si>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</si>
  <si>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</si>
  <si>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</si>
  <si>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</si>
  <si>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</si>
  <si>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</si>
  <si>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</si>
  <si>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</si>
  <si>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</si>
  <si>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</si>
  <si>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</si>
  <si>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</si>
  <si>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</si>
  <si>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</si>
  <si>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</si>
  <si>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</si>
  <si>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</si>
  <si>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</si>
  <si>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</si>
  <si>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</si>
  <si>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</si>
  <si>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</si>
  <si>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</si>
  <si>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</si>
  <si>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</si>
  <si>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</si>
  <si>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</si>
  <si>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</si>
  <si>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</si>
  <si>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</si>
  <si>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</si>
  <si>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</si>
  <si>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</si>
  <si>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</si>
  <si>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</si>
  <si>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</si>
  <si>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</si>
  <si>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</si>
  <si>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</si>
  <si>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</si>
  <si>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</si>
  <si>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</si>
  <si>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</si>
  <si>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</si>
  <si>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</si>
  <si>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</si>
  <si>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</si>
  <si>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</si>
  <si>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</si>
  <si>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</si>
  <si>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</si>
  <si>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</si>
  <si>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</si>
  <si>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</si>
  <si>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</si>
  <si>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</si>
  <si>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</si>
  <si>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</si>
  <si>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</si>
  <si>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</si>
  <si>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</si>
  <si>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</si>
  <si>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</si>
  <si>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</si>
  <si>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</si>
  <si>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</si>
  <si>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</si>
  <si>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</si>
  <si>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</si>
  <si>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</si>
  <si>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</si>
  <si>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</si>
  <si>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</si>
  <si>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</si>
  <si>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</si>
  <si>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</si>
  <si>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</si>
  <si>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</si>
  <si>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</si>
  <si>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</si>
  <si>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</si>
  <si>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</si>
  <si>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</si>
  <si>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</si>
  <si>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</si>
  <si>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</si>
  <si>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</si>
  <si>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</si>
  <si>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</si>
  <si>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</si>
  <si>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</si>
  <si>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</si>
  <si>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</si>
  <si>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</si>
  <si>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</si>
  <si>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</si>
  <si>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</si>
  <si>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</si>
  <si>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</si>
  <si>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</si>
  <si>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</si>
  <si>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</si>
  <si>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</si>
  <si>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</si>
  <si>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</si>
  <si>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</si>
  <si>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</si>
  <si>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</si>
  <si>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</si>
  <si>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</si>
  <si>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</si>
  <si>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</si>
  <si>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</si>
  <si>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</si>
  <si>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</si>
  <si>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</si>
  <si>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</si>
  <si>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</si>
  <si>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</si>
  <si>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</si>
  <si>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</si>
  <si>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</si>
  <si>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</si>
  <si>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</si>
  <si>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</si>
  <si>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</si>
  <si>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</si>
  <si>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</si>
  <si>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</si>
  <si>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</si>
  <si>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</si>
  <si>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</si>
  <si>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</si>
  <si>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</si>
  <si>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</si>
  <si>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</si>
  <si>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</si>
  <si>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</si>
  <si>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</si>
  <si>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</si>
  <si>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</si>
  <si>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</si>
  <si>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</si>
  <si>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</si>
  <si>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</si>
  <si>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</si>
  <si>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</si>
  <si>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</si>
  <si>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</si>
  <si>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</si>
  <si>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</si>
  <si>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</si>
  <si>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</si>
  <si>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</si>
  <si>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</si>
  <si>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</si>
  <si>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</si>
  <si>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</si>
  <si>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</si>
  <si>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</si>
  <si>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</si>
  <si>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</si>
  <si>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</si>
  <si>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</si>
  <si>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</si>
  <si>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</si>
  <si>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</si>
  <si>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</si>
  <si>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</si>
  <si>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</si>
  <si>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</si>
  <si>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</si>
  <si>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</si>
  <si>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</si>
  <si>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</si>
  <si>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</si>
  <si>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</si>
  <si>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</si>
  <si>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</si>
  <si>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</si>
  <si>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</si>
  <si>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</si>
  <si>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</si>
  <si>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</si>
  <si>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</si>
  <si>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</si>
  <si>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</si>
  <si>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</si>
  <si>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</si>
  <si>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</si>
  <si>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</si>
  <si>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</si>
  <si>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</si>
  <si>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</si>
  <si>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</si>
  <si>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</si>
  <si>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</si>
  <si>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</si>
  <si>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</si>
  <si>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</si>
  <si>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</si>
  <si>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</si>
  <si>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</si>
  <si>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</si>
  <si>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</si>
  <si>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</si>
  <si>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</si>
  <si>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</si>
  <si>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</si>
  <si>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</si>
  <si>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</si>
  <si>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</si>
  <si>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</si>
  <si>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</si>
  <si>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</si>
  <si>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</si>
  <si>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</si>
  <si>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</si>
  <si>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</si>
  <si>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</si>
  <si>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</si>
  <si>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</si>
  <si>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</si>
  <si>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</si>
  <si>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</si>
  <si>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</si>
  <si>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</si>
  <si>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</si>
  <si>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</si>
  <si>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</si>
  <si>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</si>
  <si>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</si>
  <si>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</si>
  <si>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</si>
  <si>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</si>
  <si>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</si>
  <si>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</si>
  <si>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</si>
  <si>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</si>
  <si>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</si>
  <si>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</si>
  <si>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</si>
  <si>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</si>
  <si>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</si>
  <si>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</si>
  <si>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</si>
  <si>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</si>
  <si>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</si>
  <si>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</si>
  <si>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</si>
  <si>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</si>
  <si>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</si>
  <si>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</si>
  <si>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</si>
  <si>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</si>
  <si>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</si>
  <si>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</si>
  <si>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</si>
  <si>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</si>
  <si>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</si>
  <si>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</si>
  <si>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</si>
  <si>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</si>
  <si>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</si>
  <si>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</si>
  <si>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</si>
  <si>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</si>
  <si>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</si>
  <si>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</si>
  <si>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</si>
  <si>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</si>
  <si>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</si>
  <si>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</si>
  <si>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</si>
  <si>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</si>
  <si>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</si>
  <si>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</si>
  <si>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</si>
  <si>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</si>
  <si>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</si>
  <si>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</si>
  <si>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</si>
  <si>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</si>
  <si>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</si>
  <si>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</si>
  <si>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</si>
  <si>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</si>
  <si>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</si>
  <si>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</si>
  <si>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</si>
  <si>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</si>
  <si>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</si>
  <si>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</si>
  <si>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</si>
  <si>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</si>
  <si>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</si>
  <si>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</si>
  <si>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</si>
  <si>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</si>
  <si>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</si>
  <si>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</si>
  <si>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</si>
  <si>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</si>
  <si>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</si>
  <si>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</si>
  <si>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</si>
  <si>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</si>
  <si>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</si>
  <si>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</si>
  <si>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</si>
  <si>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</si>
  <si>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</si>
  <si>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</si>
  <si>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</si>
  <si>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</si>
  <si>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</si>
  <si>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</si>
  <si>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</si>
  <si>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</si>
  <si>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</si>
  <si>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</si>
  <si>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</si>
  <si>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</si>
  <si>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</si>
  <si>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</si>
  <si>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</si>
  <si>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</si>
  <si>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</si>
  <si>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</si>
  <si>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</si>
  <si>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</si>
  <si>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</si>
  <si>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</si>
  <si>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</si>
  <si>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</si>
  <si>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</si>
  <si>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</si>
  <si>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</si>
  <si>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</si>
  <si>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</si>
  <si>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</si>
  <si>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</si>
  <si>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</si>
  <si>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</si>
  <si>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</si>
  <si>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</si>
  <si>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</si>
  <si>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</si>
  <si>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</si>
  <si>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</si>
  <si>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</si>
  <si>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</si>
  <si>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</si>
  <si>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</si>
  <si>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</si>
  <si>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</si>
  <si>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</si>
  <si>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</si>
  <si>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</si>
  <si>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</si>
  <si>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</si>
  <si>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</si>
  <si>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</si>
  <si>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</si>
  <si>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</si>
  <si>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</si>
  <si>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</si>
  <si>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</si>
  <si>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</si>
  <si>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</si>
  <si>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</si>
  <si>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</si>
  <si>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</si>
  <si>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</si>
  <si>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</si>
  <si>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</si>
  <si>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</si>
  <si>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</si>
  <si>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</si>
  <si>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</si>
  <si>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</si>
  <si>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</si>
  <si>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</si>
  <si>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</si>
  <si>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</si>
  <si>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</si>
  <si>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</si>
  <si>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</si>
  <si>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</si>
  <si>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</si>
  <si>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</si>
  <si>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</si>
  <si>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</si>
  <si>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</si>
  <si>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</si>
  <si>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</si>
  <si>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</si>
  <si>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</si>
  <si>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</si>
  <si>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</si>
  <si>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</si>
  <si>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</si>
  <si>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</si>
  <si>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</si>
  <si>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</si>
  <si>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</si>
  <si>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</si>
  <si>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</si>
  <si>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</si>
  <si>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</si>
  <si>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</si>
  <si>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</si>
  <si>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</si>
  <si>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</si>
  <si>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</si>
  <si>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</si>
  <si>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</si>
  <si>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</si>
  <si>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</si>
  <si>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</si>
  <si>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</si>
  <si>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</si>
  <si>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</si>
  <si>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</si>
  <si>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</si>
  <si>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</si>
  <si>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</si>
  <si>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</si>
  <si>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</si>
  <si>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</si>
  <si>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</si>
  <si>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</si>
  <si>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</si>
  <si>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</si>
  <si>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</si>
  <si>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</si>
  <si>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</si>
  <si>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</si>
  <si>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</si>
  <si>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</si>
  <si>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</si>
  <si>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</si>
  <si>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</si>
  <si>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</si>
  <si>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</si>
  <si>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</si>
  <si>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</si>
  <si>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</si>
  <si>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</si>
  <si>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</si>
  <si>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</si>
  <si>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</si>
  <si>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</si>
  <si>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</si>
  <si>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</si>
  <si>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</si>
  <si>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</si>
  <si>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</si>
  <si>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</si>
  <si>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</si>
  <si>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</si>
  <si>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</si>
  <si>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</si>
  <si>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</si>
  <si>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</si>
  <si>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</si>
  <si>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</si>
  <si>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</si>
  <si>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</si>
  <si>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</si>
  <si>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</si>
  <si>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</si>
  <si>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</si>
  <si>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</si>
  <si>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</si>
  <si>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</si>
  <si>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</si>
  <si>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</si>
  <si>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</si>
  <si>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</si>
  <si>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</si>
  <si>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</si>
  <si>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</si>
  <si>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</si>
  <si>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</si>
  <si>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</si>
  <si>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</si>
  <si>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</si>
  <si>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</si>
  <si>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</si>
  <si>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</si>
  <si>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</si>
  <si>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</si>
  <si>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</si>
  <si>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</si>
  <si>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</si>
  <si>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</si>
  <si>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</si>
  <si>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</si>
  <si>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</si>
  <si>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</si>
  <si>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</si>
  <si>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</si>
  <si>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</si>
  <si>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</si>
  <si>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</si>
  <si>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</si>
  <si>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</si>
  <si>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</si>
  <si>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</si>
  <si>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</si>
  <si>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</si>
  <si>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</si>
  <si>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</si>
  <si>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</si>
  <si>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</si>
  <si>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</si>
  <si>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</si>
  <si>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</si>
  <si>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</si>
  <si>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</si>
  <si>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</si>
  <si>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</si>
  <si>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</si>
  <si>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</si>
  <si>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</si>
  <si>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</si>
  <si>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</si>
  <si>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</si>
  <si>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</si>
  <si>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</si>
  <si>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</si>
  <si>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</si>
  <si>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</si>
  <si>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</si>
  <si>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</si>
  <si>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</si>
  <si>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</si>
  <si>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</si>
  <si>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</si>
  <si>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</si>
  <si>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</si>
  <si>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</si>
  <si>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</si>
  <si>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</si>
  <si>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</si>
  <si>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</si>
  <si>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</si>
  <si>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</si>
  <si>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</si>
  <si>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</si>
  <si>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</si>
  <si>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</si>
  <si>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</si>
  <si>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</si>
  <si>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</si>
  <si>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</si>
  <si>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</si>
  <si>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</si>
  <si>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</si>
  <si>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</si>
  <si>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</si>
  <si>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</si>
  <si>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</si>
  <si>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</si>
  <si>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</si>
  <si>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</si>
  <si>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</si>
  <si>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</si>
  <si>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</si>
  <si>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</si>
  <si>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</si>
  <si>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</si>
  <si>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</si>
  <si>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</si>
  <si>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</si>
  <si>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</si>
  <si>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</si>
  <si>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</si>
  <si>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</si>
  <si>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</si>
  <si>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</si>
  <si>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</si>
  <si>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</si>
  <si>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</si>
  <si>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</si>
  <si>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</si>
  <si>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</si>
  <si>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</si>
  <si>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</si>
  <si>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</si>
  <si>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</si>
  <si>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</si>
  <si>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</si>
  <si>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</si>
  <si>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</si>
  <si>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</si>
  <si>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</si>
  <si>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</si>
  <si>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</si>
  <si>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</si>
  <si>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</si>
  <si>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</si>
  <si>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</si>
  <si>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</si>
  <si>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</si>
  <si>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</si>
  <si>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</si>
  <si>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</si>
  <si>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</si>
  <si>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</si>
  <si>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</si>
  <si>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</si>
  <si>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</si>
  <si>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</si>
  <si>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</si>
  <si>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</si>
  <si>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</si>
  <si>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</si>
  <si>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</si>
  <si>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</si>
  <si>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</si>
  <si>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</si>
  <si>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</si>
  <si>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</si>
  <si>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</si>
  <si>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</si>
  <si>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</si>
  <si>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</si>
  <si>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</si>
  <si>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</si>
  <si>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</si>
  <si>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</si>
  <si>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</si>
  <si>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</si>
  <si>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</si>
  <si>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</si>
  <si>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</si>
  <si>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</si>
  <si>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</si>
  <si>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</si>
  <si>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</si>
  <si>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</si>
  <si>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</si>
  <si>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</si>
  <si>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</si>
  <si>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</si>
  <si>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</si>
  <si>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</si>
  <si>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</si>
  <si>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</si>
  <si>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</si>
  <si>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</si>
  <si>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</si>
  <si>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</si>
  <si>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</si>
  <si>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</si>
  <si>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</si>
  <si>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</si>
  <si>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</si>
  <si>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</si>
  <si>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</si>
  <si>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</si>
  <si>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</si>
  <si>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</si>
  <si>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</si>
  <si>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</si>
  <si>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</si>
  <si>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</si>
  <si>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</si>
  <si>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</si>
  <si>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</si>
  <si>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</si>
  <si>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</si>
  <si>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</si>
  <si>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</si>
  <si>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</si>
  <si>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</si>
  <si>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</si>
  <si>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</si>
  <si>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</si>
  <si>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</si>
  <si>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</si>
  <si>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</si>
  <si>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</si>
  <si>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</si>
  <si>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</si>
  <si>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</si>
  <si>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</si>
  <si>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</si>
  <si>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</si>
  <si>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</si>
  <si>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</si>
  <si>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</si>
  <si>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</si>
  <si>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</si>
  <si>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</si>
  <si>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</si>
  <si>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</si>
  <si>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</si>
  <si>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</si>
  <si>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</si>
  <si>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</si>
  <si>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</si>
  <si>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</si>
  <si>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</si>
  <si>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</si>
  <si>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</si>
  <si>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</si>
  <si>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</si>
  <si>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</si>
  <si>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</si>
  <si>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</si>
  <si>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</si>
  <si>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</si>
  <si>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</si>
  <si>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</si>
  <si>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</si>
  <si>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</si>
  <si>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</si>
  <si>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</si>
  <si>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</si>
  <si>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</si>
  <si>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</si>
  <si>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</si>
  <si>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</si>
  <si>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</si>
  <si>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</si>
  <si>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</si>
  <si>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</si>
  <si>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</si>
  <si>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</si>
  <si>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</si>
  <si>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</si>
  <si>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</si>
  <si>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</si>
  <si>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</si>
  <si>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</si>
  <si>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</si>
  <si>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</si>
  <si>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</si>
  <si>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</si>
  <si>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</si>
  <si>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</si>
  <si>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</si>
  <si>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</si>
  <si>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</si>
  <si>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</si>
  <si>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</si>
  <si>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</si>
  <si>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</si>
  <si>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</si>
  <si>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</si>
  <si>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</si>
  <si>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</si>
  <si>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</si>
  <si>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</si>
  <si>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</si>
  <si>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</si>
  <si>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</si>
  <si>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</si>
  <si>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</si>
  <si>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</si>
  <si>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</si>
  <si>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</si>
  <si>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</si>
  <si>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</si>
  <si>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</si>
  <si>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</si>
  <si>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</si>
  <si>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</si>
  <si>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</si>
  <si>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</si>
  <si>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</si>
  <si>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</si>
  <si>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</si>
  <si>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</si>
  <si>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</si>
  <si>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</si>
  <si>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</si>
  <si>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</si>
  <si>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</si>
  <si>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</si>
  <si>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</si>
  <si>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</si>
  <si>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</si>
  <si>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</si>
  <si>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</si>
  <si>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</si>
  <si>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</si>
  <si>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</si>
  <si>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</si>
  <si>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</si>
  <si>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</si>
  <si>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</si>
  <si>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</si>
  <si>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</si>
  <si>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</si>
  <si>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</si>
  <si>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</si>
  <si>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</si>
  <si>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</si>
  <si>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</si>
  <si>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</si>
  <si>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</si>
  <si>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</si>
  <si>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</si>
  <si>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</si>
  <si>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</si>
  <si>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</si>
  <si>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</si>
  <si>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</si>
  <si>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</si>
  <si>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</si>
  <si>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</si>
  <si>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</si>
  <si>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</si>
  <si>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</si>
  <si>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</si>
  <si>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</si>
  <si>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</si>
  <si>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</si>
  <si>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</si>
  <si>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</si>
  <si>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</si>
  <si>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</si>
  <si>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</si>
  <si>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</si>
  <si>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</si>
  <si>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</si>
  <si>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</si>
  <si>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</si>
  <si>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</si>
  <si>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</si>
  <si>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</si>
  <si>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</si>
  <si>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</si>
  <si>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</si>
  <si>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</si>
  <si>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</si>
  <si>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</si>
  <si>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</si>
  <si>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</si>
  <si>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</si>
  <si>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</si>
  <si>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</si>
  <si>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</si>
  <si>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</si>
  <si>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</si>
  <si>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</si>
  <si>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</si>
  <si>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</si>
  <si>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</si>
  <si>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</si>
  <si>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</si>
  <si>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</si>
  <si>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</si>
  <si>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</si>
  <si>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</si>
  <si>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</si>
  <si>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</si>
  <si>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</si>
  <si>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</si>
  <si>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</si>
  <si>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</si>
  <si>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</si>
  <si>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</si>
  <si>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</si>
  <si>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</si>
  <si>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</si>
  <si>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</si>
  <si>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</si>
  <si>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</si>
  <si>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</si>
  <si>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</si>
  <si>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</si>
  <si>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</si>
  <si>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</si>
  <si>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</si>
  <si>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</si>
  <si>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</si>
  <si>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</si>
  <si>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</si>
  <si>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</si>
  <si>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</si>
  <si>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</si>
  <si>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</si>
  <si>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</si>
  <si>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</si>
  <si>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</si>
  <si>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</si>
  <si>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</si>
  <si>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</si>
  <si>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</si>
  <si>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</si>
  <si>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</si>
  <si>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</si>
  <si>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</si>
  <si>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</si>
  <si>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</si>
  <si>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</si>
  <si>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</si>
  <si>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</si>
  <si>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</si>
  <si>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</si>
  <si>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</si>
  <si>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</si>
  <si>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</si>
  <si>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</si>
  <si>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</si>
  <si>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</si>
  <si>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</si>
  <si>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</si>
  <si>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</si>
  <si>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</si>
  <si>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</si>
  <si>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</si>
  <si>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</si>
  <si>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</si>
  <si>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</si>
  <si>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</si>
  <si>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</si>
  <si>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</si>
  <si>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</si>
  <si>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</si>
  <si>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</si>
  <si>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</si>
  <si>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</si>
  <si>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</si>
  <si>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</si>
  <si>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</si>
  <si>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</si>
  <si>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</si>
  <si>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</si>
  <si>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</si>
  <si>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</si>
  <si>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</si>
  <si>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</si>
  <si>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</si>
  <si>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</si>
  <si>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</si>
  <si>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</si>
  <si>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</si>
  <si>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</si>
  <si>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</si>
  <si>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</si>
  <si>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</si>
  <si>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</si>
  <si>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</si>
  <si>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</si>
  <si>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</si>
  <si>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</si>
  <si>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</si>
  <si>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</si>
  <si>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</si>
  <si>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</si>
  <si>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</si>
  <si>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</si>
  <si>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</si>
  <si>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</si>
  <si>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</si>
  <si>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</si>
  <si>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</si>
  <si>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</si>
  <si>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</si>
  <si>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</si>
  <si>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</si>
  <si>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</si>
  <si>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</si>
  <si>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</si>
  <si>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</si>
  <si>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</si>
  <si>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</si>
  <si>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</si>
  <si>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</si>
  <si>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</si>
  <si>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</si>
  <si>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</si>
  <si>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</si>
  <si>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</si>
  <si>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</si>
  <si>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</si>
  <si>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</si>
  <si>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</si>
  <si>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</si>
  <si>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</si>
  <si>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</si>
  <si>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</si>
  <si>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</si>
  <si>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</si>
  <si>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</si>
  <si>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</si>
  <si>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</si>
  <si>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</si>
  <si>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</si>
  <si>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</si>
  <si>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</si>
  <si>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</si>
  <si>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</si>
  <si>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</si>
  <si>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</si>
  <si>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</si>
  <si>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</si>
  <si>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</si>
  <si>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</si>
  <si>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</si>
  <si>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</si>
  <si>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</si>
  <si>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</si>
  <si>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</si>
  <si>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</si>
  <si>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</si>
  <si>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</si>
  <si>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</si>
  <si>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</si>
  <si>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</si>
  <si>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</si>
  <si>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</si>
  <si>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</si>
  <si>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</si>
  <si>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</si>
  <si>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</si>
  <si>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</si>
  <si>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</si>
  <si>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</si>
  <si>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</si>
  <si>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</si>
  <si>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</si>
  <si>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</si>
  <si>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</si>
  <si>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</si>
  <si>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</si>
  <si>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</si>
  <si>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</si>
  <si>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</si>
  <si>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</si>
  <si>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</si>
  <si>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</si>
  <si>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</si>
  <si>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</si>
  <si>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</si>
  <si>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</si>
  <si>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</si>
  <si>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</si>
  <si>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</si>
  <si>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</si>
  <si>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</si>
  <si>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</si>
  <si>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</si>
  <si>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</si>
  <si>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</si>
  <si>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</si>
  <si>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</si>
  <si>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</si>
  <si>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</si>
  <si>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</si>
  <si>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</si>
  <si>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</si>
  <si>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</si>
  <si>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</si>
  <si>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</si>
  <si>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</si>
  <si>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</si>
  <si>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</si>
  <si>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</si>
  <si>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</si>
  <si>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</si>
  <si>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</si>
  <si>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</si>
  <si>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</si>
  <si>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</si>
  <si>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</si>
  <si>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</si>
  <si>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</si>
  <si>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</si>
  <si>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</si>
  <si>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</si>
  <si>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</si>
  <si>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</si>
  <si>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</si>
  <si>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</si>
  <si>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</si>
  <si>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</si>
  <si>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</si>
  <si>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</si>
  <si>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</si>
  <si>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</si>
  <si>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</si>
  <si>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</si>
  <si>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</si>
  <si>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</si>
  <si>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</si>
  <si>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</si>
  <si>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</si>
  <si>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</si>
  <si>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</si>
  <si>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</si>
  <si>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</si>
  <si>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</si>
  <si>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</si>
  <si>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</si>
  <si>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</si>
  <si>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</si>
  <si>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</si>
  <si>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</si>
  <si>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</si>
  <si>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</si>
  <si>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</si>
  <si>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</si>
  <si>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</si>
  <si>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</si>
  <si>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</si>
  <si>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</si>
  <si>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</si>
  <si>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</si>
  <si>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</si>
  <si>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</si>
  <si>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</si>
  <si>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</si>
  <si>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</si>
  <si>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</si>
  <si>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</si>
  <si>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</si>
  <si>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</si>
  <si>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</si>
  <si>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</si>
  <si>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</si>
  <si>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</si>
  <si>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</si>
  <si>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</si>
  <si>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</si>
  <si>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</si>
  <si>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</si>
  <si>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</si>
  <si>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</si>
  <si>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</si>
  <si>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</si>
  <si>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</si>
  <si>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</si>
  <si>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</si>
  <si>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</si>
  <si>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</si>
  <si>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</si>
  <si>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</si>
  <si>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</si>
  <si>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</si>
  <si>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</si>
  <si>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</si>
  <si>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</si>
  <si>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</si>
  <si>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</si>
  <si>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</si>
  <si>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</si>
  <si>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</si>
  <si>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</si>
  <si>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</si>
  <si>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</si>
  <si>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</si>
  <si>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</si>
  <si>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</si>
  <si>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</si>
  <si>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</si>
  <si>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</si>
  <si>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</si>
  <si>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</si>
  <si>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</si>
  <si>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</si>
  <si>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</si>
  <si>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</si>
  <si>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</si>
  <si>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</si>
  <si>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</si>
  <si>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</si>
  <si>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</si>
  <si>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</si>
  <si>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</si>
  <si>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</si>
  <si>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</si>
  <si>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</si>
  <si>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</si>
  <si>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</si>
  <si>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</si>
  <si>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</si>
  <si>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</si>
  <si>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</si>
  <si>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</si>
  <si>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</si>
  <si>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</si>
  <si>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</si>
  <si>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</si>
  <si>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</si>
  <si>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</si>
  <si>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</si>
  <si>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</si>
  <si>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</si>
  <si>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</si>
  <si>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</si>
  <si>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</si>
  <si>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</si>
  <si>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</si>
  <si>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</si>
  <si>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</si>
  <si>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</si>
  <si>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</si>
  <si>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</si>
  <si>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</si>
  <si>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</si>
  <si>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</si>
  <si>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</si>
  <si>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</si>
  <si>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</si>
  <si>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</si>
  <si>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</si>
  <si>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</si>
  <si>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</si>
  <si>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</si>
  <si>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</si>
  <si>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</si>
  <si>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</si>
  <si>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</si>
  <si>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</si>
  <si>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</si>
  <si>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</si>
  <si>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</si>
  <si>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</si>
  <si>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</si>
  <si>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</si>
  <si>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</si>
  <si>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</si>
  <si>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</si>
  <si>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</si>
  <si>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</si>
  <si>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</si>
  <si>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</si>
  <si>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</si>
  <si>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</si>
  <si>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</si>
  <si>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</si>
  <si>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</si>
  <si>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</si>
  <si>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</si>
  <si>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</si>
  <si>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</si>
  <si>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</si>
  <si>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</si>
  <si>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</si>
  <si>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</si>
  <si>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</si>
  <si>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</si>
  <si>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</si>
  <si>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</si>
  <si>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</si>
  <si>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</si>
  <si>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</si>
  <si>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</si>
  <si>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</si>
  <si>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</si>
  <si>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</si>
  <si>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</si>
  <si>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</si>
  <si>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</si>
  <si>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</si>
  <si>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</si>
  <si>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</si>
  <si>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</si>
  <si>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</si>
  <si>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</si>
  <si>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</si>
  <si>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</si>
  <si>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</si>
  <si>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</si>
  <si>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</si>
  <si>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</si>
  <si>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</si>
  <si>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</si>
  <si>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</si>
  <si>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</si>
  <si>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</si>
  <si>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</si>
  <si>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</si>
  <si>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</si>
  <si>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</si>
  <si>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</si>
  <si>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</si>
  <si>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</si>
  <si>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</si>
  <si>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</si>
  <si>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</si>
  <si>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</si>
  <si>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</si>
  <si>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</si>
  <si>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</si>
  <si>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</si>
  <si>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</si>
  <si>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</si>
  <si>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</si>
  <si>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</si>
  <si>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</si>
  <si>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</si>
  <si>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</si>
  <si>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</si>
  <si>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</si>
  <si>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</si>
  <si>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</si>
  <si>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</si>
  <si>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</si>
  <si>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</si>
  <si>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</si>
  <si>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</si>
  <si>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</si>
  <si>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</si>
  <si>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</si>
  <si>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</si>
  <si>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</si>
  <si>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</si>
  <si>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</si>
  <si>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</si>
  <si>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</si>
  <si>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</si>
  <si>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</si>
  <si>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</si>
  <si>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</si>
  <si>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</si>
  <si>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</si>
  <si>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</si>
  <si>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</si>
  <si>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</si>
  <si>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</si>
  <si>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</si>
  <si>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</si>
  <si>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</si>
  <si>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</si>
  <si>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</si>
  <si>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</si>
  <si>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</si>
  <si>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</si>
  <si>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</si>
  <si>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</si>
  <si>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</si>
  <si>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</si>
  <si>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</si>
  <si>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</si>
  <si>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</si>
  <si>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</si>
  <si>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</si>
  <si>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</si>
  <si>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</si>
  <si>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</si>
  <si>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</si>
  <si>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</si>
  <si>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</si>
  <si>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</si>
  <si>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</si>
  <si>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</si>
  <si>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</si>
  <si>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</si>
  <si>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</si>
  <si>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</si>
  <si>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</si>
  <si>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</si>
  <si>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</si>
  <si>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</si>
  <si>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</si>
  <si>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</si>
  <si>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</si>
  <si>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</si>
  <si>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</si>
  <si>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</si>
  <si>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</si>
  <si>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</si>
  <si>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</si>
  <si>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</si>
  <si>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</si>
  <si>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</si>
  <si>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</si>
  <si>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</si>
  <si>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</si>
  <si>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</si>
  <si>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</si>
  <si>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</si>
  <si>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</si>
  <si>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</si>
  <si>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</si>
  <si>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</si>
  <si>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</si>
  <si>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</si>
  <si>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</si>
  <si>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</si>
  <si>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</si>
  <si>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</si>
  <si>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</si>
  <si>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</si>
  <si>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</si>
  <si>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</si>
  <si>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</si>
  <si>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</si>
  <si>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</si>
  <si>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</si>
  <si>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</si>
  <si>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</si>
  <si>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</si>
  <si>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</si>
  <si>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</si>
  <si>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</si>
  <si>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</si>
  <si>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</si>
  <si>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</si>
  <si>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</si>
  <si>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</si>
  <si>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</si>
  <si>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</si>
  <si>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</si>
  <si>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</si>
  <si>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</si>
  <si>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</si>
  <si>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</si>
  <si>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</si>
  <si>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</si>
  <si>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</si>
  <si>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</si>
  <si>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</si>
  <si>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</si>
  <si>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</si>
  <si>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</si>
  <si>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</si>
  <si>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</si>
  <si>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</si>
  <si>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</si>
  <si>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</si>
  <si>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</si>
  <si>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</si>
  <si>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</si>
  <si>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</si>
  <si>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</si>
  <si>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</si>
  <si>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</si>
  <si>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</si>
  <si>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</si>
  <si>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</si>
  <si>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</si>
  <si>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</si>
  <si>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</si>
  <si>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</si>
  <si>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</si>
  <si>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</si>
  <si>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</si>
  <si>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</si>
  <si>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</si>
  <si>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</si>
  <si>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</si>
  <si>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</si>
  <si>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</si>
  <si>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</si>
  <si>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</si>
  <si>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</si>
  <si>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</si>
  <si>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</si>
  <si>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</si>
  <si>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</si>
  <si>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</si>
  <si>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</si>
  <si>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</si>
  <si>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</si>
  <si>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</si>
  <si>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</si>
  <si>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</si>
  <si>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</si>
  <si>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</si>
  <si>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</si>
  <si>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</si>
  <si>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</si>
  <si>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</si>
  <si>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</si>
  <si>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</si>
  <si>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</si>
  <si>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</si>
  <si>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</si>
  <si>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</si>
  <si>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</si>
  <si>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</si>
  <si>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</si>
  <si>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</si>
  <si>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</si>
  <si>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</si>
  <si>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</si>
  <si>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</si>
  <si>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</si>
  <si>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</si>
  <si>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</si>
  <si>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</si>
  <si>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</si>
  <si>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</si>
  <si>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</si>
  <si>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</si>
  <si>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</si>
  <si>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</si>
  <si>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</si>
  <si>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</si>
  <si>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</si>
  <si>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</si>
  <si>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</si>
  <si>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</si>
  <si>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</si>
  <si>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</si>
  <si>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</si>
  <si>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</si>
  <si>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</si>
  <si>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</si>
  <si>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</si>
  <si>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</si>
  <si>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</si>
  <si>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</si>
  <si>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</si>
  <si>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</si>
  <si>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</si>
  <si>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</si>
  <si>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</si>
  <si>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</si>
  <si>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</si>
  <si>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</si>
  <si>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</si>
  <si>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</si>
  <si>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</si>
  <si>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</si>
  <si>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</si>
  <si>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</si>
  <si>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</si>
  <si>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</si>
  <si>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</si>
  <si>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</si>
  <si>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</si>
  <si>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</si>
  <si>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</si>
  <si>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</si>
  <si>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</si>
  <si>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</si>
  <si>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</si>
  <si>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</si>
  <si>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</si>
  <si>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</si>
  <si>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</si>
  <si>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</si>
  <si>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</si>
  <si>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</si>
  <si>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</si>
  <si>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</si>
  <si>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</si>
  <si>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</si>
  <si>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</si>
  <si>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</si>
  <si>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</si>
  <si>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</si>
  <si>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</si>
  <si>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</si>
  <si>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</si>
  <si>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</si>
  <si>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</si>
  <si>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</si>
  <si>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</si>
  <si>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</si>
  <si>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</si>
  <si>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</si>
  <si>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</si>
  <si>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</si>
  <si>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</si>
  <si>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</si>
  <si>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</si>
  <si>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</si>
  <si>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</si>
  <si>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</si>
  <si>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</si>
  <si>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</si>
  <si>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</si>
  <si>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</si>
  <si>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</si>
  <si>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</si>
  <si>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</si>
  <si>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</si>
  <si>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</si>
  <si>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</si>
  <si>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</si>
  <si>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</si>
  <si>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</si>
  <si>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</si>
  <si>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</si>
  <si>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</si>
  <si>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</si>
  <si>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</si>
  <si>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</si>
  <si>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</si>
  <si>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</si>
  <si>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</si>
  <si>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</si>
  <si>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</si>
  <si>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</si>
  <si>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</si>
  <si>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</si>
  <si>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</si>
  <si>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</si>
  <si>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</si>
  <si>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</si>
  <si>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</si>
  <si>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</si>
  <si>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</si>
  <si>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</si>
  <si>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</si>
  <si>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</si>
  <si>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</si>
  <si>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</si>
  <si>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</si>
  <si>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</si>
  <si>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</si>
  <si>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</si>
  <si>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</si>
  <si>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</si>
  <si>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</si>
  <si>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</si>
  <si>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</si>
  <si>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</si>
  <si>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</si>
  <si>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</si>
  <si>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</si>
  <si>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</si>
  <si>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</si>
  <si>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</si>
  <si>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</si>
  <si>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</si>
  <si>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</si>
  <si>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</si>
  <si>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</si>
  <si>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</si>
  <si>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</si>
  <si>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</si>
  <si>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</si>
  <si>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</si>
  <si>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</si>
  <si>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</si>
  <si>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</si>
  <si>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</si>
  <si>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</si>
  <si>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</si>
  <si>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</si>
  <si>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</si>
  <si>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</si>
  <si>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</si>
  <si>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</si>
  <si>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</si>
  <si>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</si>
  <si>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</si>
  <si>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</si>
  <si>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</si>
  <si>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</si>
  <si>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</si>
  <si>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</si>
  <si>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</si>
  <si>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</si>
  <si>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</si>
  <si>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</si>
  <si>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</si>
  <si>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</si>
  <si>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</si>
  <si>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</si>
  <si>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</si>
  <si>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</si>
  <si>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</si>
  <si>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</si>
  <si>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</si>
  <si>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</si>
  <si>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</si>
  <si>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</si>
  <si>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</si>
  <si>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</si>
  <si>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</si>
  <si>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</si>
  <si>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</si>
  <si>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</si>
  <si>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</si>
  <si>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</si>
  <si>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</si>
  <si>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</si>
  <si>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</si>
  <si>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</si>
  <si>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</si>
  <si>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</si>
  <si>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</si>
  <si>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</si>
  <si>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</si>
  <si>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</si>
  <si>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</si>
  <si>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</si>
  <si>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</si>
  <si>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</si>
  <si>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</si>
  <si>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</si>
  <si>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</si>
  <si>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</si>
  <si>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</si>
  <si>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</si>
  <si>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</si>
  <si>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</si>
  <si>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</si>
  <si>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</si>
  <si>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</si>
  <si>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</si>
  <si>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</si>
  <si>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</si>
  <si>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</si>
  <si>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</si>
  <si>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</si>
  <si>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</si>
  <si>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</si>
  <si>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</si>
  <si>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</si>
  <si>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</si>
  <si>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</si>
  <si>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</si>
  <si>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</si>
  <si>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</si>
  <si>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</si>
  <si>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</si>
  <si>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</si>
  <si>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</si>
  <si>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</si>
  <si>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</si>
  <si>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</si>
  <si>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</si>
  <si>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</si>
  <si>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</si>
  <si>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</si>
  <si>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</si>
  <si>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</si>
  <si>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</si>
  <si>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</si>
  <si>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</si>
  <si>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</si>
  <si>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</si>
  <si>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</si>
  <si>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</si>
  <si>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</si>
  <si>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</si>
  <si>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</si>
  <si>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</si>
  <si>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</si>
  <si>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</si>
  <si>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</si>
  <si>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</si>
  <si>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</si>
  <si>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</si>
  <si>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</si>
  <si>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</si>
  <si>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</si>
  <si>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</si>
  <si>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</si>
  <si>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</si>
  <si>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</si>
  <si>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</si>
  <si>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</si>
  <si>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</si>
  <si>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</si>
  <si>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</si>
  <si>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</si>
  <si>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</si>
  <si>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</si>
  <si>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</si>
  <si>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</si>
  <si>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</si>
  <si>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</si>
  <si>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</si>
  <si>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</si>
  <si>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</si>
  <si>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</si>
  <si>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</si>
  <si>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</si>
  <si>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</si>
  <si>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</si>
  <si>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</si>
  <si>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</si>
  <si>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</si>
  <si>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</si>
  <si>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</si>
  <si>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</si>
  <si>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</si>
  <si>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</si>
  <si>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</si>
  <si>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</si>
  <si>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</si>
  <si>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</si>
  <si>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</si>
  <si>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</si>
  <si>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</si>
  <si>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</si>
  <si>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</si>
  <si>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</si>
  <si>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</si>
  <si>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</si>
  <si>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</si>
  <si>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</si>
  <si>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</si>
  <si>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</si>
  <si>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</si>
  <si>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</si>
  <si>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</si>
  <si>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</si>
  <si>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</si>
  <si>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</si>
  <si>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</si>
  <si>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</si>
  <si>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</si>
  <si>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</si>
  <si>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</si>
  <si>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</si>
  <si>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</si>
  <si>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</si>
  <si>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</si>
  <si>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</si>
  <si>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</si>
  <si>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7245009UXRIGIRYOBR48</t>
  </si>
  <si>
    <t>BNPO GTM 5643</t>
  </si>
  <si>
    <t>BNP AC SWEDA NDA Sprinter 5643</t>
  </si>
  <si>
    <t>SE0029503820</t>
  </si>
  <si>
    <t>excl. Coupon</t>
  </si>
  <si>
    <t>NDA SS</t>
  </si>
  <si>
    <t>SWEDA SS</t>
  </si>
  <si>
    <t>BNPPARIBAS/ZERO DEBT 20290917</t>
  </si>
  <si>
    <t>DEAYRS</t>
  </si>
  <si>
    <t>BNPO_GTM_5643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</si>
</sst>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U7" activePane="bottomRight" state="frozen"/>
      <selection pane="topRight" activeCell="E1" sqref="E1"/>
      <selection pane="bottomLeft" activeCell="A7" sqref="A7"/>
      <selection pane="bottomRight" activeCell="Z3" sqref="Z3"/>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2.85546875" style="47" bestFit="1" customWidth="1"/>
    <col min="10" max="10" width="15.710937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6563</v>
      </c>
      <c r="D2" s="55" t="s">
        <v>410</v>
      </c>
      <c r="E2" s="56">
        <v>1000</v>
      </c>
      <c r="F2" s="56" t="s">
        <v>34</v>
      </c>
      <c r="G2" s="55" t="s">
        <v>222</v>
      </c>
      <c r="H2" s="3">
        <v>46282</v>
      </c>
      <c r="I2" s="55" t="s">
        <v>7776</v>
      </c>
      <c r="J2" s="73" t="str">
        <f>IF(C2="-","",VLOOKUP(C2,BondIssuerTable,2,0))</f>
        <v>BNPP</v>
      </c>
      <c r="K2" s="73" t="str">
        <f>IF(D2="-","",VLOOKUP(D2,BondIssuingAgentsTable,2,0))</f>
        <v>GTM</v>
      </c>
      <c r="L2" s="78" t="str">
        <f>IF(D2="-","",VLOOKUP(D2,BondIssuingAgentsTable,3,0))</f>
        <v>ST</v>
      </c>
      <c r="M2" s="1" t="s">
        <v>2285</v>
      </c>
      <c r="N2" s="1" t="s">
        <v>673</v>
      </c>
      <c r="O2" s="55" t="s">
        <v>37</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7777</v>
      </c>
      <c r="B7" t="s">
        <v>7778</v>
      </c>
      <c r="C7" s="55"/>
      <c r="D7" t="s">
        <v>7779</v>
      </c>
      <c r="E7" t="s">
        <v>7783</v>
      </c>
      <c r="F7" t="s">
        <v>7784</v>
      </c>
      <c r="G7" s="57">
        <v>100</v>
      </c>
      <c r="H7" s="57" t="s">
        <v>7780</v>
      </c>
      <c r="I7" s="287">
        <v>10300000</v>
      </c>
      <c r="J7" s="252"/>
      <c r="K7" s="3">
        <v>46282</v>
      </c>
      <c r="L7" s="58">
        <v>47378</v>
      </c>
      <c r="M7" s="3">
        <v>47364</v>
      </c>
      <c r="N7" s="196">
        <v>1260</v>
      </c>
      <c r="O7" s="196" t="s">
        <v>2995</v>
      </c>
      <c r="P7" s="196"/>
      <c r="Q7" s="196"/>
      <c r="R7" s="55"/>
      <c r="S7" s="286"/>
      <c r="T7" s="286"/>
      <c r="U7" s="55"/>
      <c r="V7" s="4"/>
      <c r="W7" s="4"/>
      <c r="X7" s="4"/>
      <c r="Y7" s="197" t="str">
        <f t="shared" ref="Y7:Y38" si="0">IF(N7="-","",VLOOKUP(N7,EUSIPA_Table,2,0))</f>
        <v xml:space="preserve"> Express Certificates</v>
      </c>
      <c r="Z7" s="60" t="s">
        <v>7785</v>
      </c>
      <c r="AA7" s="85" t="s">
        <v>7781</v>
      </c>
      <c r="AB7" s="59">
        <v>50</v>
      </c>
      <c r="AC7" s="85" t="s">
        <v>7782</v>
      </c>
      <c r="AD7" s="59">
        <v>50</v>
      </c>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 M7" xr:uid="{55930953-8A60-4C62-B444-B6FF854CB2C6}">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7: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BN7:BN106 AF7:AF106 AH7:AH106 AJ7:AJ106 AL7:AL106 AN7:AN106 AP7:AP106 AR7:AR106 AT7:AT106 AV7:AV106 AX7:AX106 AZ7:AZ106 BB7:BB106 BD7:BD106 BF7:BF106 BH7:BH106 BJ7:BJ106 BL7:BL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F1775E41-F63C-4F94-91CF-C31CF993CC68}">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2026-09-16T09:16:30Z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2026-09-09T09:58:42Z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f6400635-7c56-4fb0-b014-f7ca643e5ad3</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